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Z:\GCG-AODC\2022\SoBraSA Rescue\Inscrições\"/>
    </mc:Choice>
  </mc:AlternateContent>
  <xr:revisionPtr revIDLastSave="0" documentId="13_ncr:1_{437AE07E-C080-4345-84E9-9F6DE3B8F5AA}" xr6:coauthVersionLast="47" xr6:coauthVersionMax="47" xr10:uidLastSave="{00000000-0000-0000-0000-000000000000}"/>
  <bookViews>
    <workbookView xWindow="-120" yWindow="-120" windowWidth="29040" windowHeight="15720" tabRatio="763" xr2:uid="{9F20F5CD-EFA3-44BB-8A2F-3CC1140D1B45}"/>
  </bookViews>
  <sheets>
    <sheet name="Menu" sheetId="5" r:id="rId1"/>
    <sheet name="Inscrição" sheetId="1" r:id="rId2"/>
    <sheet name="Dados" sheetId="3" state="hidden" r:id="rId3"/>
    <sheet name="Salvamento com Pranchão " sheetId="4" r:id="rId4"/>
    <sheet name="Salvamento com Tubo de Resgate" sheetId="9" r:id="rId5"/>
    <sheet name="50m Carregando o Manequim" sheetId="10" r:id="rId6"/>
    <sheet name="100m Carregando o Manequim" sheetId="11" r:id="rId7"/>
    <sheet name="Corrida à Nadadeira" sheetId="12" r:id="rId8"/>
    <sheet name="4x25m Carregando o Manequim" sheetId="14" r:id="rId9"/>
    <sheet name="4x50m Medley" sheetId="15" r:id="rId10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3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2" i="1"/>
  <c r="O3" i="3"/>
  <c r="O4" i="3"/>
  <c r="O5" i="3"/>
  <c r="O6" i="3"/>
  <c r="O7" i="3"/>
  <c r="O8" i="3"/>
  <c r="O9" i="3"/>
  <c r="O10" i="3"/>
  <c r="O11" i="3"/>
  <c r="O13" i="3"/>
  <c r="O14" i="3"/>
  <c r="O15" i="3"/>
  <c r="O2" i="3"/>
  <c r="A5" i="1" l="1"/>
  <c r="AH39" i="15" l="1"/>
  <c r="AC39" i="15"/>
  <c r="AH38" i="15"/>
  <c r="AC38" i="15"/>
  <c r="AH37" i="15"/>
  <c r="AC37" i="15"/>
  <c r="AH36" i="15"/>
  <c r="AC36" i="15"/>
  <c r="AH35" i="15"/>
  <c r="AC35" i="15"/>
  <c r="AH34" i="15"/>
  <c r="AC34" i="15"/>
  <c r="AH33" i="15"/>
  <c r="AC33" i="15"/>
  <c r="AH32" i="15"/>
  <c r="AC32" i="15"/>
  <c r="AH31" i="15"/>
  <c r="AC31" i="15"/>
  <c r="AJ30" i="15"/>
  <c r="AI30" i="15"/>
  <c r="AH30" i="15"/>
  <c r="AG30" i="15"/>
  <c r="AC30" i="15"/>
  <c r="AH29" i="15"/>
  <c r="AC29" i="15"/>
  <c r="AH28" i="15"/>
  <c r="AC28" i="15"/>
  <c r="AH27" i="15"/>
  <c r="AC27" i="15"/>
  <c r="AH26" i="15"/>
  <c r="AC26" i="15"/>
  <c r="AH25" i="15"/>
  <c r="AC25" i="15"/>
  <c r="AH24" i="15"/>
  <c r="AC24" i="15"/>
  <c r="AH23" i="15"/>
  <c r="AC23" i="15"/>
  <c r="AH22" i="15"/>
  <c r="AC22" i="15"/>
  <c r="AH21" i="15"/>
  <c r="AC21" i="15"/>
  <c r="AH20" i="15"/>
  <c r="AC20" i="15"/>
  <c r="AH19" i="15"/>
  <c r="AC19" i="15"/>
  <c r="AH18" i="15"/>
  <c r="AC18" i="15"/>
  <c r="AH17" i="15"/>
  <c r="AC17" i="15"/>
  <c r="AH16" i="15"/>
  <c r="AC16" i="15"/>
  <c r="AH15" i="15"/>
  <c r="AC15" i="15"/>
  <c r="AH14" i="15"/>
  <c r="AC14" i="15"/>
  <c r="AJ30" i="14"/>
  <c r="AI30" i="14"/>
  <c r="AH39" i="14"/>
  <c r="AC39" i="14"/>
  <c r="AH38" i="14"/>
  <c r="AC38" i="14"/>
  <c r="AH37" i="14"/>
  <c r="AC37" i="14"/>
  <c r="AH36" i="14"/>
  <c r="AC36" i="14"/>
  <c r="AH35" i="14"/>
  <c r="AC35" i="14"/>
  <c r="AH34" i="14"/>
  <c r="AC34" i="14"/>
  <c r="AH33" i="14"/>
  <c r="AC33" i="14"/>
  <c r="AH32" i="14"/>
  <c r="AC32" i="14"/>
  <c r="AH31" i="14"/>
  <c r="AC31" i="14"/>
  <c r="AH30" i="14"/>
  <c r="AG30" i="14"/>
  <c r="AC30" i="14"/>
  <c r="AH29" i="14"/>
  <c r="AC29" i="14"/>
  <c r="AH28" i="14"/>
  <c r="AC28" i="14"/>
  <c r="AH27" i="14"/>
  <c r="AC27" i="14"/>
  <c r="AH26" i="14"/>
  <c r="AC26" i="14"/>
  <c r="AH25" i="14"/>
  <c r="AC25" i="14"/>
  <c r="AH24" i="14"/>
  <c r="AC24" i="14"/>
  <c r="AH23" i="14"/>
  <c r="AC23" i="14"/>
  <c r="AH22" i="14"/>
  <c r="AC22" i="14"/>
  <c r="AH21" i="14"/>
  <c r="AC21" i="14"/>
  <c r="AH20" i="14"/>
  <c r="AC20" i="14"/>
  <c r="AH19" i="14"/>
  <c r="AC19" i="14"/>
  <c r="AH18" i="14"/>
  <c r="AC18" i="14"/>
  <c r="AH17" i="14"/>
  <c r="AC17" i="14"/>
  <c r="AH16" i="14"/>
  <c r="AC16" i="14"/>
  <c r="AH15" i="14"/>
  <c r="AC15" i="14"/>
  <c r="AH14" i="14"/>
  <c r="AC14" i="14"/>
  <c r="AB35" i="15" l="1"/>
  <c r="AE35" i="15"/>
  <c r="AD35" i="15"/>
  <c r="AG35" i="15"/>
  <c r="AJ35" i="15"/>
  <c r="AI35" i="15"/>
  <c r="AB39" i="15"/>
  <c r="AE39" i="15"/>
  <c r="AD39" i="15"/>
  <c r="AJ38" i="15"/>
  <c r="AI38" i="15"/>
  <c r="AG38" i="15"/>
  <c r="AE34" i="15"/>
  <c r="AD34" i="15"/>
  <c r="AB34" i="15"/>
  <c r="AD33" i="15"/>
  <c r="AB33" i="15"/>
  <c r="AE33" i="15"/>
  <c r="AJ34" i="15"/>
  <c r="AG34" i="15"/>
  <c r="AI34" i="15"/>
  <c r="AI37" i="15"/>
  <c r="AG37" i="15"/>
  <c r="AJ37" i="15"/>
  <c r="AG36" i="15"/>
  <c r="AJ36" i="15"/>
  <c r="AI36" i="15"/>
  <c r="AJ32" i="15"/>
  <c r="AG32" i="15"/>
  <c r="AI32" i="15"/>
  <c r="AD37" i="15"/>
  <c r="AB37" i="15"/>
  <c r="AE37" i="15"/>
  <c r="AE30" i="15"/>
  <c r="AD30" i="15"/>
  <c r="AB30" i="15"/>
  <c r="AG31" i="15"/>
  <c r="AI31" i="15"/>
  <c r="AJ31" i="15"/>
  <c r="AI33" i="15"/>
  <c r="AG33" i="15"/>
  <c r="AJ33" i="15"/>
  <c r="AE32" i="15"/>
  <c r="AB32" i="15"/>
  <c r="AD32" i="15"/>
  <c r="AE38" i="15"/>
  <c r="AD38" i="15"/>
  <c r="AB38" i="15"/>
  <c r="AB36" i="15"/>
  <c r="AE36" i="15"/>
  <c r="AD36" i="15"/>
  <c r="AG39" i="15"/>
  <c r="AJ39" i="15"/>
  <c r="AI39" i="15"/>
  <c r="AB31" i="15"/>
  <c r="AD31" i="15"/>
  <c r="AE31" i="15"/>
  <c r="AK36" i="15" l="1"/>
  <c r="AK37" i="15" s="1"/>
  <c r="AL37" i="15" s="1"/>
  <c r="AK32" i="15"/>
  <c r="AK33" i="15" s="1"/>
  <c r="AL33" i="15" s="1"/>
  <c r="AK34" i="15"/>
  <c r="AK35" i="15" s="1"/>
  <c r="AL35" i="15" s="1"/>
  <c r="AM35" i="15" s="1"/>
  <c r="X35" i="15" s="1"/>
  <c r="Y35" i="15" s="1"/>
  <c r="AK30" i="15"/>
  <c r="AK31" i="15" s="1"/>
  <c r="AK38" i="15"/>
  <c r="AK39" i="15" s="1"/>
  <c r="AL39" i="15" s="1"/>
  <c r="AL31" i="15" l="1"/>
  <c r="AM31" i="15" s="1"/>
  <c r="X31" i="15" s="1"/>
  <c r="Y31" i="15" s="1"/>
  <c r="AL34" i="15"/>
  <c r="AM34" i="15" s="1"/>
  <c r="X34" i="15" s="1"/>
  <c r="Y34" i="15" s="1"/>
  <c r="AM37" i="15"/>
  <c r="X37" i="15" s="1"/>
  <c r="Y37" i="15" s="1"/>
  <c r="AL38" i="15"/>
  <c r="AM38" i="15" s="1"/>
  <c r="X38" i="15" s="1"/>
  <c r="Y38" i="15" s="1"/>
  <c r="AL32" i="15"/>
  <c r="AM33" i="15"/>
  <c r="X33" i="15" s="1"/>
  <c r="Y33" i="15" s="1"/>
  <c r="AL30" i="15"/>
  <c r="AM30" i="15" s="1"/>
  <c r="X30" i="15" s="1"/>
  <c r="Y30" i="15" s="1"/>
  <c r="AM39" i="15"/>
  <c r="X39" i="15" s="1"/>
  <c r="Y39" i="15" s="1"/>
  <c r="AL36" i="15"/>
  <c r="AM36" i="15" s="1"/>
  <c r="X36" i="15" l="1"/>
  <c r="Y36" i="15" s="1"/>
  <c r="AM32" i="15"/>
  <c r="X32" i="15" s="1"/>
  <c r="Y32" i="15" s="1"/>
  <c r="AD39" i="12" l="1"/>
  <c r="Y39" i="12"/>
  <c r="J39" i="12"/>
  <c r="AD38" i="12"/>
  <c r="Y38" i="12"/>
  <c r="J38" i="12"/>
  <c r="AD37" i="12"/>
  <c r="Y37" i="12"/>
  <c r="J37" i="12"/>
  <c r="AD36" i="12"/>
  <c r="Y36" i="12"/>
  <c r="J36" i="12"/>
  <c r="AD35" i="12"/>
  <c r="Y35" i="12"/>
  <c r="J35" i="12"/>
  <c r="AD34" i="12"/>
  <c r="Y34" i="12"/>
  <c r="J34" i="12"/>
  <c r="AD33" i="12"/>
  <c r="Y33" i="12"/>
  <c r="J33" i="12"/>
  <c r="AD32" i="12"/>
  <c r="Y32" i="12"/>
  <c r="J32" i="12"/>
  <c r="AD31" i="12"/>
  <c r="Y31" i="12"/>
  <c r="J31" i="12"/>
  <c r="AF30" i="12"/>
  <c r="AE30" i="12"/>
  <c r="AD30" i="12"/>
  <c r="AC30" i="12"/>
  <c r="Y30" i="12"/>
  <c r="J30" i="12"/>
  <c r="AD29" i="12"/>
  <c r="Y29" i="12"/>
  <c r="J29" i="12"/>
  <c r="AD28" i="12"/>
  <c r="Y28" i="12"/>
  <c r="J28" i="12"/>
  <c r="AD27" i="12"/>
  <c r="Y27" i="12"/>
  <c r="J27" i="12"/>
  <c r="AD26" i="12"/>
  <c r="Y26" i="12"/>
  <c r="J26" i="12"/>
  <c r="AD25" i="12"/>
  <c r="Y25" i="12"/>
  <c r="J25" i="12"/>
  <c r="AD24" i="12"/>
  <c r="Y24" i="12"/>
  <c r="J24" i="12"/>
  <c r="AD23" i="12"/>
  <c r="Y23" i="12"/>
  <c r="J23" i="12"/>
  <c r="AD22" i="12"/>
  <c r="Y22" i="12"/>
  <c r="J22" i="12"/>
  <c r="AD21" i="12"/>
  <c r="Y21" i="12"/>
  <c r="J21" i="12"/>
  <c r="AD20" i="12"/>
  <c r="Y20" i="12"/>
  <c r="J20" i="12"/>
  <c r="AD19" i="12"/>
  <c r="Y19" i="12"/>
  <c r="J19" i="12"/>
  <c r="AD18" i="12"/>
  <c r="Y18" i="12"/>
  <c r="J18" i="12"/>
  <c r="AD17" i="12"/>
  <c r="Y17" i="12"/>
  <c r="J17" i="12"/>
  <c r="AD16" i="12"/>
  <c r="Y16" i="12"/>
  <c r="J16" i="12"/>
  <c r="AD15" i="12"/>
  <c r="Y15" i="12"/>
  <c r="J15" i="12"/>
  <c r="AD14" i="12"/>
  <c r="Y14" i="12"/>
  <c r="J14" i="12"/>
  <c r="AD39" i="11"/>
  <c r="Y39" i="11"/>
  <c r="J39" i="11"/>
  <c r="AD38" i="11"/>
  <c r="Y38" i="11"/>
  <c r="J38" i="11"/>
  <c r="AD37" i="11"/>
  <c r="Y37" i="11"/>
  <c r="J37" i="11"/>
  <c r="AD36" i="11"/>
  <c r="Y36" i="11"/>
  <c r="J36" i="11"/>
  <c r="AD35" i="11"/>
  <c r="Y35" i="11"/>
  <c r="J35" i="11"/>
  <c r="AD34" i="11"/>
  <c r="Y34" i="11"/>
  <c r="J34" i="11"/>
  <c r="AD33" i="11"/>
  <c r="Y33" i="11"/>
  <c r="J33" i="11"/>
  <c r="AD32" i="11"/>
  <c r="Y32" i="11"/>
  <c r="J32" i="11"/>
  <c r="AD31" i="11"/>
  <c r="Y31" i="11"/>
  <c r="J31" i="11"/>
  <c r="AF30" i="11"/>
  <c r="AE30" i="11"/>
  <c r="AD30" i="11"/>
  <c r="AC30" i="11"/>
  <c r="Y30" i="11"/>
  <c r="J30" i="11"/>
  <c r="AD29" i="11"/>
  <c r="Y29" i="11"/>
  <c r="J29" i="11"/>
  <c r="AD28" i="11"/>
  <c r="Y28" i="11"/>
  <c r="J28" i="11"/>
  <c r="AD27" i="11"/>
  <c r="Y27" i="11"/>
  <c r="J27" i="11"/>
  <c r="AD26" i="11"/>
  <c r="Y26" i="11"/>
  <c r="J26" i="11"/>
  <c r="AD25" i="11"/>
  <c r="Y25" i="11"/>
  <c r="J25" i="11"/>
  <c r="AD24" i="11"/>
  <c r="Y24" i="11"/>
  <c r="J24" i="11"/>
  <c r="AD23" i="11"/>
  <c r="Y23" i="11"/>
  <c r="J23" i="11"/>
  <c r="AD22" i="11"/>
  <c r="Y22" i="11"/>
  <c r="J22" i="11"/>
  <c r="AD21" i="11"/>
  <c r="Y21" i="11"/>
  <c r="J21" i="11"/>
  <c r="AD20" i="11"/>
  <c r="Y20" i="11"/>
  <c r="J20" i="11"/>
  <c r="AD19" i="11"/>
  <c r="Y19" i="11"/>
  <c r="J19" i="11"/>
  <c r="AD18" i="11"/>
  <c r="Y18" i="11"/>
  <c r="J18" i="11"/>
  <c r="AD17" i="11"/>
  <c r="Y17" i="11"/>
  <c r="J17" i="11"/>
  <c r="AD16" i="11"/>
  <c r="Y16" i="11"/>
  <c r="J16" i="11"/>
  <c r="AD15" i="11"/>
  <c r="Y15" i="11"/>
  <c r="J15" i="11"/>
  <c r="AD14" i="11"/>
  <c r="Y14" i="11"/>
  <c r="J14" i="11"/>
  <c r="AD39" i="10"/>
  <c r="Y39" i="10"/>
  <c r="J39" i="10"/>
  <c r="AD38" i="10"/>
  <c r="Y38" i="10"/>
  <c r="J38" i="10"/>
  <c r="AD37" i="10"/>
  <c r="Y37" i="10"/>
  <c r="J37" i="10"/>
  <c r="AD36" i="10"/>
  <c r="Y36" i="10"/>
  <c r="J36" i="10"/>
  <c r="AD35" i="10"/>
  <c r="Y35" i="10"/>
  <c r="J35" i="10"/>
  <c r="AD34" i="10"/>
  <c r="Y34" i="10"/>
  <c r="J34" i="10"/>
  <c r="AD33" i="10"/>
  <c r="Y33" i="10"/>
  <c r="J33" i="10"/>
  <c r="AD32" i="10"/>
  <c r="Y32" i="10"/>
  <c r="J32" i="10"/>
  <c r="AD31" i="10"/>
  <c r="Y31" i="10"/>
  <c r="J31" i="10"/>
  <c r="AF30" i="10"/>
  <c r="AE30" i="10"/>
  <c r="AD30" i="10"/>
  <c r="AC30" i="10"/>
  <c r="Y30" i="10"/>
  <c r="J30" i="10"/>
  <c r="AD29" i="10"/>
  <c r="Y29" i="10"/>
  <c r="J29" i="10"/>
  <c r="AD28" i="10"/>
  <c r="Y28" i="10"/>
  <c r="J28" i="10"/>
  <c r="AD27" i="10"/>
  <c r="Y27" i="10"/>
  <c r="J27" i="10"/>
  <c r="AD26" i="10"/>
  <c r="Y26" i="10"/>
  <c r="J26" i="10"/>
  <c r="AD25" i="10"/>
  <c r="Y25" i="10"/>
  <c r="J25" i="10"/>
  <c r="AD24" i="10"/>
  <c r="Y24" i="10"/>
  <c r="J24" i="10"/>
  <c r="AD23" i="10"/>
  <c r="Y23" i="10"/>
  <c r="J23" i="10"/>
  <c r="AD22" i="10"/>
  <c r="Y22" i="10"/>
  <c r="J22" i="10"/>
  <c r="AD21" i="10"/>
  <c r="Y21" i="10"/>
  <c r="J21" i="10"/>
  <c r="AD20" i="10"/>
  <c r="Y20" i="10"/>
  <c r="J20" i="10"/>
  <c r="AD19" i="10"/>
  <c r="Y19" i="10"/>
  <c r="J19" i="10"/>
  <c r="AD18" i="10"/>
  <c r="Y18" i="10"/>
  <c r="J18" i="10"/>
  <c r="AD17" i="10"/>
  <c r="Y17" i="10"/>
  <c r="J17" i="10"/>
  <c r="AD16" i="10"/>
  <c r="Y16" i="10"/>
  <c r="J16" i="10"/>
  <c r="AD15" i="10"/>
  <c r="Y15" i="10"/>
  <c r="J15" i="10"/>
  <c r="AD14" i="10"/>
  <c r="Y14" i="10"/>
  <c r="J14" i="10"/>
  <c r="AD39" i="9"/>
  <c r="Y39" i="9"/>
  <c r="J39" i="9"/>
  <c r="AD38" i="9"/>
  <c r="Y38" i="9"/>
  <c r="J38" i="9"/>
  <c r="AD37" i="9"/>
  <c r="Y37" i="9"/>
  <c r="J37" i="9"/>
  <c r="AD36" i="9"/>
  <c r="Y36" i="9"/>
  <c r="J36" i="9"/>
  <c r="AD35" i="9"/>
  <c r="Y35" i="9"/>
  <c r="J35" i="9"/>
  <c r="AD34" i="9"/>
  <c r="Y34" i="9"/>
  <c r="J34" i="9"/>
  <c r="AD33" i="9"/>
  <c r="Y33" i="9"/>
  <c r="J33" i="9"/>
  <c r="AD32" i="9"/>
  <c r="Y32" i="9"/>
  <c r="J32" i="9"/>
  <c r="AD31" i="9"/>
  <c r="Y31" i="9"/>
  <c r="J31" i="9"/>
  <c r="AD30" i="9"/>
  <c r="Y30" i="9"/>
  <c r="J30" i="9"/>
  <c r="AD29" i="9"/>
  <c r="Y29" i="9"/>
  <c r="J29" i="9"/>
  <c r="AD28" i="9"/>
  <c r="Y28" i="9"/>
  <c r="J28" i="9"/>
  <c r="AD27" i="9"/>
  <c r="Y27" i="9"/>
  <c r="J27" i="9"/>
  <c r="AD26" i="9"/>
  <c r="Y26" i="9"/>
  <c r="J26" i="9"/>
  <c r="AD25" i="9"/>
  <c r="Y25" i="9"/>
  <c r="J25" i="9"/>
  <c r="AD24" i="9"/>
  <c r="Y24" i="9"/>
  <c r="J24" i="9"/>
  <c r="AD23" i="9"/>
  <c r="Y23" i="9"/>
  <c r="J23" i="9"/>
  <c r="AD22" i="9"/>
  <c r="Y22" i="9"/>
  <c r="J22" i="9"/>
  <c r="AD21" i="9"/>
  <c r="Y21" i="9"/>
  <c r="J21" i="9"/>
  <c r="AD20" i="9"/>
  <c r="Y20" i="9"/>
  <c r="J20" i="9"/>
  <c r="AD19" i="9"/>
  <c r="Y19" i="9"/>
  <c r="J19" i="9"/>
  <c r="AD18" i="9"/>
  <c r="Y18" i="9"/>
  <c r="J18" i="9"/>
  <c r="AD17" i="9"/>
  <c r="Y17" i="9"/>
  <c r="J17" i="9"/>
  <c r="AD16" i="9"/>
  <c r="Y16" i="9"/>
  <c r="J16" i="9"/>
  <c r="AD15" i="9"/>
  <c r="Y15" i="9"/>
  <c r="J15" i="9"/>
  <c r="AD14" i="9"/>
  <c r="Y14" i="9"/>
  <c r="J14" i="9"/>
  <c r="Y15" i="4" l="1"/>
  <c r="AD15" i="4"/>
  <c r="Y16" i="4"/>
  <c r="AD16" i="4"/>
  <c r="Y17" i="4"/>
  <c r="AD17" i="4"/>
  <c r="Y18" i="4"/>
  <c r="AD18" i="4"/>
  <c r="Y19" i="4"/>
  <c r="AD19" i="4"/>
  <c r="Y20" i="4"/>
  <c r="AD20" i="4"/>
  <c r="Y21" i="4"/>
  <c r="AD21" i="4"/>
  <c r="Y22" i="4"/>
  <c r="AD22" i="4"/>
  <c r="Y23" i="4"/>
  <c r="AD23" i="4"/>
  <c r="Y24" i="4"/>
  <c r="AD24" i="4"/>
  <c r="Y25" i="4"/>
  <c r="AD25" i="4"/>
  <c r="Y26" i="4"/>
  <c r="AD26" i="4"/>
  <c r="Y27" i="4"/>
  <c r="AD27" i="4"/>
  <c r="Y28" i="4"/>
  <c r="AD28" i="4"/>
  <c r="Y29" i="4"/>
  <c r="AD29" i="4"/>
  <c r="Y30" i="4"/>
  <c r="AD30" i="4"/>
  <c r="Y31" i="4"/>
  <c r="AD31" i="4"/>
  <c r="Y32" i="4"/>
  <c r="AD32" i="4"/>
  <c r="Y33" i="4"/>
  <c r="AD33" i="4"/>
  <c r="Y34" i="4"/>
  <c r="AD34" i="4"/>
  <c r="Y35" i="4"/>
  <c r="AD35" i="4"/>
  <c r="Y36" i="4"/>
  <c r="AD36" i="4"/>
  <c r="Y37" i="4"/>
  <c r="AD37" i="4"/>
  <c r="Y38" i="4"/>
  <c r="AD38" i="4"/>
  <c r="Y39" i="4"/>
  <c r="AD39" i="4"/>
  <c r="AD14" i="4"/>
  <c r="Y14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16" i="4"/>
  <c r="J17" i="4"/>
  <c r="J15" i="4"/>
  <c r="J14" i="4"/>
  <c r="G12" i="1"/>
  <c r="B12" i="1" s="1"/>
  <c r="G13" i="1"/>
  <c r="B13" i="1" s="1"/>
  <c r="L13" i="1"/>
  <c r="N13" i="1"/>
  <c r="O13" i="1"/>
  <c r="P13" i="1"/>
  <c r="G14" i="1"/>
  <c r="B14" i="1" s="1"/>
  <c r="L14" i="1"/>
  <c r="N14" i="1"/>
  <c r="O14" i="1"/>
  <c r="P14" i="1"/>
  <c r="G15" i="1"/>
  <c r="B15" i="1" s="1"/>
  <c r="L15" i="1"/>
  <c r="N15" i="1"/>
  <c r="O15" i="1"/>
  <c r="P15" i="1"/>
  <c r="G16" i="1"/>
  <c r="B16" i="1" s="1"/>
  <c r="L16" i="1"/>
  <c r="N16" i="1"/>
  <c r="O16" i="1"/>
  <c r="P16" i="1"/>
  <c r="G17" i="1"/>
  <c r="B17" i="1" s="1"/>
  <c r="L17" i="1"/>
  <c r="N17" i="1"/>
  <c r="O17" i="1"/>
  <c r="P17" i="1"/>
  <c r="G18" i="1"/>
  <c r="B18" i="1" s="1"/>
  <c r="L18" i="1"/>
  <c r="N18" i="1"/>
  <c r="O18" i="1"/>
  <c r="P18" i="1"/>
  <c r="G19" i="1"/>
  <c r="B19" i="1" s="1"/>
  <c r="L19" i="1"/>
  <c r="N19" i="1"/>
  <c r="O19" i="1"/>
  <c r="P19" i="1"/>
  <c r="G20" i="1"/>
  <c r="B20" i="1" s="1"/>
  <c r="L20" i="1"/>
  <c r="N20" i="1"/>
  <c r="O20" i="1"/>
  <c r="P20" i="1"/>
  <c r="G21" i="1"/>
  <c r="B21" i="1" s="1"/>
  <c r="L21" i="1"/>
  <c r="N21" i="1"/>
  <c r="O21" i="1"/>
  <c r="P21" i="1"/>
  <c r="G22" i="1"/>
  <c r="B22" i="1" s="1"/>
  <c r="L22" i="1"/>
  <c r="N22" i="1"/>
  <c r="O22" i="1"/>
  <c r="P22" i="1"/>
  <c r="G23" i="1"/>
  <c r="B23" i="1" s="1"/>
  <c r="L23" i="1"/>
  <c r="N23" i="1"/>
  <c r="O23" i="1"/>
  <c r="P23" i="1"/>
  <c r="G24" i="1"/>
  <c r="B24" i="1" s="1"/>
  <c r="L24" i="1"/>
  <c r="N24" i="1"/>
  <c r="O24" i="1"/>
  <c r="P24" i="1"/>
  <c r="G25" i="1"/>
  <c r="B25" i="1" s="1"/>
  <c r="L25" i="1"/>
  <c r="N25" i="1"/>
  <c r="O25" i="1"/>
  <c r="P25" i="1"/>
  <c r="G26" i="1"/>
  <c r="B26" i="1" s="1"/>
  <c r="K26" i="1"/>
  <c r="L26" i="1"/>
  <c r="M26" i="1"/>
  <c r="N26" i="1"/>
  <c r="O26" i="1"/>
  <c r="P26" i="1"/>
  <c r="G27" i="1"/>
  <c r="B27" i="1" s="1"/>
  <c r="K27" i="1"/>
  <c r="L27" i="1"/>
  <c r="N27" i="1"/>
  <c r="O27" i="1"/>
  <c r="P27" i="1"/>
  <c r="G28" i="1"/>
  <c r="B28" i="1" s="1"/>
  <c r="K28" i="1"/>
  <c r="G24" i="4" s="1"/>
  <c r="B24" i="4" s="1"/>
  <c r="L28" i="1"/>
  <c r="N28" i="1"/>
  <c r="O28" i="1"/>
  <c r="P28" i="1"/>
  <c r="G29" i="1"/>
  <c r="B29" i="1" s="1"/>
  <c r="K29" i="1"/>
  <c r="G25" i="4" s="1"/>
  <c r="B25" i="4" s="1"/>
  <c r="L29" i="1"/>
  <c r="N29" i="1"/>
  <c r="O29" i="1"/>
  <c r="P29" i="1"/>
  <c r="G30" i="1"/>
  <c r="B30" i="1" s="1"/>
  <c r="K30" i="1"/>
  <c r="G26" i="4" s="1"/>
  <c r="B26" i="4" s="1"/>
  <c r="L30" i="1"/>
  <c r="M30" i="1"/>
  <c r="N30" i="1"/>
  <c r="O30" i="1"/>
  <c r="P30" i="1"/>
  <c r="G31" i="1"/>
  <c r="B31" i="1" s="1"/>
  <c r="K31" i="1"/>
  <c r="G27" i="4" s="1"/>
  <c r="B27" i="4" s="1"/>
  <c r="L31" i="1"/>
  <c r="M31" i="1"/>
  <c r="N31" i="1"/>
  <c r="O31" i="1"/>
  <c r="P31" i="1"/>
  <c r="G32" i="1"/>
  <c r="B32" i="1" s="1"/>
  <c r="K32" i="1"/>
  <c r="L32" i="1"/>
  <c r="M32" i="1"/>
  <c r="N32" i="1"/>
  <c r="O32" i="1"/>
  <c r="P32" i="1"/>
  <c r="G33" i="1"/>
  <c r="B33" i="1" s="1"/>
  <c r="K33" i="1"/>
  <c r="L33" i="1"/>
  <c r="N33" i="1"/>
  <c r="O33" i="1"/>
  <c r="P33" i="1"/>
  <c r="G34" i="1"/>
  <c r="B34" i="1" s="1"/>
  <c r="K34" i="1"/>
  <c r="G30" i="4" s="1"/>
  <c r="B30" i="4" s="1"/>
  <c r="L34" i="1"/>
  <c r="N34" i="1"/>
  <c r="O34" i="1"/>
  <c r="P34" i="1"/>
  <c r="G35" i="1"/>
  <c r="B35" i="1" s="1"/>
  <c r="K35" i="1"/>
  <c r="G31" i="4" s="1"/>
  <c r="B31" i="4" s="1"/>
  <c r="L35" i="1"/>
  <c r="N35" i="1"/>
  <c r="O35" i="1"/>
  <c r="P35" i="1"/>
  <c r="G36" i="1"/>
  <c r="B36" i="1" s="1"/>
  <c r="K36" i="1"/>
  <c r="G32" i="4" s="1"/>
  <c r="B32" i="4" s="1"/>
  <c r="L36" i="1"/>
  <c r="M36" i="1"/>
  <c r="N36" i="1"/>
  <c r="O36" i="1"/>
  <c r="P36" i="1"/>
  <c r="G37" i="1"/>
  <c r="B37" i="1" s="1"/>
  <c r="K37" i="1"/>
  <c r="G33" i="4" s="1"/>
  <c r="B33" i="4" s="1"/>
  <c r="L37" i="1"/>
  <c r="M37" i="1"/>
  <c r="N37" i="1"/>
  <c r="O37" i="1"/>
  <c r="P37" i="1"/>
  <c r="G38" i="1"/>
  <c r="B38" i="1" s="1"/>
  <c r="K38" i="1"/>
  <c r="L38" i="1"/>
  <c r="M38" i="1"/>
  <c r="N38" i="1"/>
  <c r="O38" i="1"/>
  <c r="P38" i="1"/>
  <c r="G39" i="1"/>
  <c r="B39" i="1" s="1"/>
  <c r="K39" i="1"/>
  <c r="L39" i="1"/>
  <c r="N39" i="1"/>
  <c r="O39" i="1"/>
  <c r="P39" i="1"/>
  <c r="G40" i="1"/>
  <c r="B40" i="1" s="1"/>
  <c r="K40" i="1"/>
  <c r="L40" i="1"/>
  <c r="N40" i="1"/>
  <c r="O40" i="1"/>
  <c r="P40" i="1"/>
  <c r="G41" i="1"/>
  <c r="B41" i="1" s="1"/>
  <c r="K41" i="1"/>
  <c r="G37" i="4" s="1"/>
  <c r="B37" i="4" s="1"/>
  <c r="L41" i="1"/>
  <c r="N41" i="1"/>
  <c r="O41" i="1"/>
  <c r="P41" i="1"/>
  <c r="G42" i="1"/>
  <c r="B42" i="1" s="1"/>
  <c r="K42" i="1"/>
  <c r="G38" i="4" s="1"/>
  <c r="B38" i="4" s="1"/>
  <c r="L42" i="1"/>
  <c r="M42" i="1"/>
  <c r="N42" i="1"/>
  <c r="O42" i="1"/>
  <c r="P42" i="1"/>
  <c r="G43" i="1"/>
  <c r="B43" i="1" s="1"/>
  <c r="K43" i="1"/>
  <c r="G39" i="4" s="1"/>
  <c r="B39" i="4" s="1"/>
  <c r="L43" i="1"/>
  <c r="M43" i="1"/>
  <c r="N43" i="1"/>
  <c r="O43" i="1"/>
  <c r="P43" i="1"/>
  <c r="G44" i="1"/>
  <c r="B44" i="1" s="1"/>
  <c r="K44" i="1"/>
  <c r="L44" i="1"/>
  <c r="M44" i="1"/>
  <c r="N44" i="1"/>
  <c r="O44" i="1"/>
  <c r="P44" i="1"/>
  <c r="G45" i="1"/>
  <c r="B45" i="1" s="1"/>
  <c r="K45" i="1"/>
  <c r="L45" i="1"/>
  <c r="N45" i="1"/>
  <c r="O45" i="1"/>
  <c r="P45" i="1"/>
  <c r="G46" i="1"/>
  <c r="B46" i="1" s="1"/>
  <c r="K46" i="1"/>
  <c r="G42" i="4" s="1"/>
  <c r="B42" i="4" s="1"/>
  <c r="L46" i="1"/>
  <c r="N46" i="1"/>
  <c r="O46" i="1"/>
  <c r="P46" i="1"/>
  <c r="G47" i="1"/>
  <c r="B47" i="1" s="1"/>
  <c r="K47" i="1"/>
  <c r="G43" i="4" s="1"/>
  <c r="B43" i="4" s="1"/>
  <c r="L47" i="1"/>
  <c r="N47" i="1"/>
  <c r="O47" i="1"/>
  <c r="P47" i="1"/>
  <c r="G48" i="1"/>
  <c r="B48" i="1" s="1"/>
  <c r="K48" i="1"/>
  <c r="G44" i="4" s="1"/>
  <c r="B44" i="4" s="1"/>
  <c r="L48" i="1"/>
  <c r="M48" i="1"/>
  <c r="N48" i="1"/>
  <c r="O48" i="1"/>
  <c r="P48" i="1"/>
  <c r="G49" i="1"/>
  <c r="B49" i="1" s="1"/>
  <c r="K49" i="1"/>
  <c r="G45" i="4" s="1"/>
  <c r="B45" i="4" s="1"/>
  <c r="L49" i="1"/>
  <c r="M49" i="1"/>
  <c r="N49" i="1"/>
  <c r="O49" i="1"/>
  <c r="P49" i="1"/>
  <c r="G50" i="1"/>
  <c r="B50" i="1" s="1"/>
  <c r="K50" i="1"/>
  <c r="L50" i="1"/>
  <c r="M50" i="1"/>
  <c r="N50" i="1"/>
  <c r="O50" i="1"/>
  <c r="P50" i="1"/>
  <c r="G51" i="1"/>
  <c r="B51" i="1" s="1"/>
  <c r="K51" i="1"/>
  <c r="L51" i="1"/>
  <c r="N51" i="1"/>
  <c r="O51" i="1"/>
  <c r="P51" i="1"/>
  <c r="G52" i="1"/>
  <c r="B52" i="1" s="1"/>
  <c r="K52" i="1"/>
  <c r="L52" i="1"/>
  <c r="N52" i="1"/>
  <c r="O52" i="1"/>
  <c r="P52" i="1"/>
  <c r="G53" i="1"/>
  <c r="B53" i="1" s="1"/>
  <c r="K53" i="1"/>
  <c r="G49" i="4" s="1"/>
  <c r="B49" i="4" s="1"/>
  <c r="L53" i="1"/>
  <c r="N53" i="1"/>
  <c r="O53" i="1"/>
  <c r="P53" i="1"/>
  <c r="G54" i="1"/>
  <c r="B54" i="1" s="1"/>
  <c r="K54" i="1"/>
  <c r="G50" i="4" s="1"/>
  <c r="B50" i="4" s="1"/>
  <c r="L54" i="1"/>
  <c r="M54" i="1"/>
  <c r="N54" i="1"/>
  <c r="O54" i="1"/>
  <c r="P54" i="1"/>
  <c r="G55" i="1"/>
  <c r="B55" i="1" s="1"/>
  <c r="K55" i="1"/>
  <c r="G51" i="4" s="1"/>
  <c r="B51" i="4" s="1"/>
  <c r="L55" i="1"/>
  <c r="M55" i="1"/>
  <c r="N55" i="1"/>
  <c r="O55" i="1"/>
  <c r="P55" i="1"/>
  <c r="G56" i="1"/>
  <c r="B56" i="1" s="1"/>
  <c r="K56" i="1"/>
  <c r="L56" i="1"/>
  <c r="M56" i="1"/>
  <c r="N56" i="1"/>
  <c r="O56" i="1"/>
  <c r="P56" i="1"/>
  <c r="G57" i="1"/>
  <c r="B57" i="1" s="1"/>
  <c r="K57" i="1"/>
  <c r="L57" i="1"/>
  <c r="N57" i="1"/>
  <c r="O57" i="1"/>
  <c r="P57" i="1"/>
  <c r="G58" i="1"/>
  <c r="B58" i="1" s="1"/>
  <c r="K58" i="1"/>
  <c r="L58" i="1"/>
  <c r="N58" i="1"/>
  <c r="O58" i="1"/>
  <c r="P58" i="1"/>
  <c r="G59" i="1"/>
  <c r="B59" i="1" s="1"/>
  <c r="K59" i="1"/>
  <c r="G55" i="4" s="1"/>
  <c r="B55" i="4" s="1"/>
  <c r="L59" i="1"/>
  <c r="N59" i="1"/>
  <c r="O59" i="1"/>
  <c r="P59" i="1"/>
  <c r="G60" i="1"/>
  <c r="B60" i="1" s="1"/>
  <c r="K60" i="1"/>
  <c r="G56" i="4" s="1"/>
  <c r="F56" i="4" s="1"/>
  <c r="L60" i="1"/>
  <c r="M60" i="1"/>
  <c r="N60" i="1"/>
  <c r="O60" i="1"/>
  <c r="P60" i="1"/>
  <c r="G61" i="1"/>
  <c r="B61" i="1" s="1"/>
  <c r="K61" i="1"/>
  <c r="G57" i="4" s="1"/>
  <c r="B57" i="4" s="1"/>
  <c r="L61" i="1"/>
  <c r="M61" i="1"/>
  <c r="N61" i="1"/>
  <c r="O61" i="1"/>
  <c r="P61" i="1"/>
  <c r="G62" i="1"/>
  <c r="B62" i="1" s="1"/>
  <c r="K62" i="1"/>
  <c r="L62" i="1"/>
  <c r="M62" i="1"/>
  <c r="N62" i="1"/>
  <c r="O62" i="1"/>
  <c r="P62" i="1"/>
  <c r="G63" i="1"/>
  <c r="B63" i="1" s="1"/>
  <c r="K63" i="1"/>
  <c r="L63" i="1"/>
  <c r="N63" i="1"/>
  <c r="O63" i="1"/>
  <c r="P63" i="1"/>
  <c r="G64" i="1"/>
  <c r="B64" i="1" s="1"/>
  <c r="K64" i="1"/>
  <c r="L64" i="1"/>
  <c r="N64" i="1"/>
  <c r="O64" i="1"/>
  <c r="P64" i="1"/>
  <c r="G65" i="1"/>
  <c r="B65" i="1" s="1"/>
  <c r="K65" i="1"/>
  <c r="G61" i="4" s="1"/>
  <c r="B61" i="4" s="1"/>
  <c r="L65" i="1"/>
  <c r="N65" i="1"/>
  <c r="O65" i="1"/>
  <c r="P65" i="1"/>
  <c r="G66" i="1"/>
  <c r="B66" i="1" s="1"/>
  <c r="K66" i="1"/>
  <c r="G62" i="4" s="1"/>
  <c r="B62" i="4" s="1"/>
  <c r="L66" i="1"/>
  <c r="M66" i="1"/>
  <c r="N66" i="1"/>
  <c r="O66" i="1"/>
  <c r="P66" i="1"/>
  <c r="G67" i="1"/>
  <c r="B67" i="1" s="1"/>
  <c r="K67" i="1"/>
  <c r="G63" i="4" s="1"/>
  <c r="B63" i="4" s="1"/>
  <c r="L67" i="1"/>
  <c r="M67" i="1"/>
  <c r="N67" i="1"/>
  <c r="O67" i="1"/>
  <c r="P67" i="1"/>
  <c r="G68" i="1"/>
  <c r="B68" i="1" s="1"/>
  <c r="K68" i="1"/>
  <c r="L68" i="1"/>
  <c r="M68" i="1"/>
  <c r="N68" i="1"/>
  <c r="O68" i="1"/>
  <c r="P68" i="1"/>
  <c r="G69" i="1"/>
  <c r="B69" i="1" s="1"/>
  <c r="K69" i="1"/>
  <c r="L69" i="1"/>
  <c r="N69" i="1"/>
  <c r="O69" i="1"/>
  <c r="P69" i="1"/>
  <c r="G70" i="1"/>
  <c r="B70" i="1" s="1"/>
  <c r="K70" i="1"/>
  <c r="L70" i="1"/>
  <c r="N70" i="1"/>
  <c r="O70" i="1"/>
  <c r="P70" i="1"/>
  <c r="G71" i="1"/>
  <c r="B71" i="1" s="1"/>
  <c r="K71" i="1"/>
  <c r="G67" i="4" s="1"/>
  <c r="B67" i="4" s="1"/>
  <c r="L71" i="1"/>
  <c r="N71" i="1"/>
  <c r="O71" i="1"/>
  <c r="P71" i="1"/>
  <c r="G72" i="1"/>
  <c r="B72" i="1" s="1"/>
  <c r="K72" i="1"/>
  <c r="G68" i="4" s="1"/>
  <c r="B68" i="4" s="1"/>
  <c r="L72" i="1"/>
  <c r="M72" i="1"/>
  <c r="N72" i="1"/>
  <c r="O72" i="1"/>
  <c r="P72" i="1"/>
  <c r="M73" i="1"/>
  <c r="G73" i="1"/>
  <c r="B73" i="1" s="1"/>
  <c r="K73" i="1"/>
  <c r="L73" i="1"/>
  <c r="N73" i="1"/>
  <c r="O73" i="1"/>
  <c r="P73" i="1"/>
  <c r="G74" i="1"/>
  <c r="B74" i="1" s="1"/>
  <c r="K74" i="1"/>
  <c r="L74" i="1"/>
  <c r="N74" i="1"/>
  <c r="O74" i="1"/>
  <c r="P74" i="1"/>
  <c r="G75" i="1"/>
  <c r="B75" i="1" s="1"/>
  <c r="K75" i="1"/>
  <c r="L75" i="1"/>
  <c r="M75" i="1"/>
  <c r="N75" i="1"/>
  <c r="O75" i="1"/>
  <c r="P75" i="1"/>
  <c r="M76" i="1"/>
  <c r="G76" i="1"/>
  <c r="B76" i="1" s="1"/>
  <c r="K76" i="1"/>
  <c r="L76" i="1"/>
  <c r="N76" i="1"/>
  <c r="O76" i="1"/>
  <c r="P76" i="1"/>
  <c r="G77" i="1"/>
  <c r="B77" i="1" s="1"/>
  <c r="K77" i="1"/>
  <c r="G73" i="4" s="1"/>
  <c r="E73" i="4" s="1"/>
  <c r="L77" i="1"/>
  <c r="N77" i="1"/>
  <c r="O77" i="1"/>
  <c r="P77" i="1"/>
  <c r="G78" i="1"/>
  <c r="B78" i="1" s="1"/>
  <c r="K78" i="1"/>
  <c r="G74" i="4" s="1"/>
  <c r="B74" i="4" s="1"/>
  <c r="L78" i="1"/>
  <c r="M78" i="1"/>
  <c r="N78" i="1"/>
  <c r="O78" i="1"/>
  <c r="P78" i="1"/>
  <c r="M79" i="1"/>
  <c r="G79" i="1"/>
  <c r="B79" i="1" s="1"/>
  <c r="K79" i="1"/>
  <c r="G75" i="4" s="1"/>
  <c r="B75" i="4" s="1"/>
  <c r="L79" i="1"/>
  <c r="N79" i="1"/>
  <c r="O79" i="1"/>
  <c r="P79" i="1"/>
  <c r="G80" i="1"/>
  <c r="B80" i="1" s="1"/>
  <c r="K80" i="1"/>
  <c r="L80" i="1"/>
  <c r="N80" i="1"/>
  <c r="O80" i="1"/>
  <c r="P80" i="1"/>
  <c r="G81" i="1"/>
  <c r="B81" i="1" s="1"/>
  <c r="K81" i="1"/>
  <c r="L81" i="1"/>
  <c r="M81" i="1"/>
  <c r="N81" i="1"/>
  <c r="O81" i="1"/>
  <c r="P81" i="1"/>
  <c r="M82" i="1"/>
  <c r="G82" i="1"/>
  <c r="B82" i="1" s="1"/>
  <c r="K82" i="1"/>
  <c r="G78" i="4" s="1"/>
  <c r="B78" i="4" s="1"/>
  <c r="L82" i="1"/>
  <c r="N82" i="1"/>
  <c r="O82" i="1"/>
  <c r="P82" i="1"/>
  <c r="G83" i="1"/>
  <c r="B83" i="1" s="1"/>
  <c r="K83" i="1"/>
  <c r="G79" i="4" s="1"/>
  <c r="B79" i="4" s="1"/>
  <c r="L83" i="1"/>
  <c r="N83" i="1"/>
  <c r="O83" i="1"/>
  <c r="P83" i="1"/>
  <c r="G84" i="1"/>
  <c r="B84" i="1" s="1"/>
  <c r="K84" i="1"/>
  <c r="G80" i="4" s="1"/>
  <c r="B80" i="4" s="1"/>
  <c r="L84" i="1"/>
  <c r="M84" i="1"/>
  <c r="N84" i="1"/>
  <c r="O84" i="1"/>
  <c r="P84" i="1"/>
  <c r="M85" i="1"/>
  <c r="G85" i="1"/>
  <c r="B85" i="1" s="1"/>
  <c r="K85" i="1"/>
  <c r="L85" i="1"/>
  <c r="N85" i="1"/>
  <c r="O85" i="1"/>
  <c r="P85" i="1"/>
  <c r="G86" i="1"/>
  <c r="B86" i="1" s="1"/>
  <c r="K86" i="1"/>
  <c r="L86" i="1"/>
  <c r="N86" i="1"/>
  <c r="O86" i="1"/>
  <c r="P86" i="1"/>
  <c r="G87" i="1"/>
  <c r="B87" i="1" s="1"/>
  <c r="K87" i="1"/>
  <c r="L87" i="1"/>
  <c r="M87" i="1"/>
  <c r="N87" i="1"/>
  <c r="O87" i="1"/>
  <c r="P87" i="1"/>
  <c r="M88" i="1"/>
  <c r="G88" i="1"/>
  <c r="B88" i="1" s="1"/>
  <c r="K88" i="1"/>
  <c r="G84" i="4" s="1"/>
  <c r="E84" i="4" s="1"/>
  <c r="L88" i="1"/>
  <c r="N88" i="1"/>
  <c r="O88" i="1"/>
  <c r="P88" i="1"/>
  <c r="G89" i="1"/>
  <c r="B89" i="1" s="1"/>
  <c r="K89" i="1"/>
  <c r="G85" i="4" s="1"/>
  <c r="D85" i="4" s="1"/>
  <c r="L89" i="1"/>
  <c r="N89" i="1"/>
  <c r="O89" i="1"/>
  <c r="P89" i="1"/>
  <c r="G90" i="1"/>
  <c r="B90" i="1" s="1"/>
  <c r="K90" i="1"/>
  <c r="G86" i="4" s="1"/>
  <c r="C86" i="4" s="1"/>
  <c r="L90" i="1"/>
  <c r="M90" i="1"/>
  <c r="N90" i="1"/>
  <c r="O90" i="1"/>
  <c r="P90" i="1"/>
  <c r="M91" i="1"/>
  <c r="G91" i="1"/>
  <c r="B91" i="1" s="1"/>
  <c r="K91" i="1"/>
  <c r="L91" i="1"/>
  <c r="N91" i="1"/>
  <c r="O91" i="1"/>
  <c r="P91" i="1"/>
  <c r="G92" i="1"/>
  <c r="B92" i="1" s="1"/>
  <c r="K92" i="1"/>
  <c r="L92" i="1"/>
  <c r="N92" i="1"/>
  <c r="O92" i="1"/>
  <c r="P92" i="1"/>
  <c r="G93" i="1"/>
  <c r="B93" i="1" s="1"/>
  <c r="K93" i="1"/>
  <c r="L93" i="1"/>
  <c r="M93" i="1"/>
  <c r="N93" i="1"/>
  <c r="O93" i="1"/>
  <c r="P93" i="1"/>
  <c r="M94" i="1"/>
  <c r="G94" i="1"/>
  <c r="B94" i="1" s="1"/>
  <c r="K94" i="1"/>
  <c r="L94" i="1"/>
  <c r="N94" i="1"/>
  <c r="O94" i="1"/>
  <c r="P94" i="1"/>
  <c r="G95" i="1"/>
  <c r="B95" i="1" s="1"/>
  <c r="K95" i="1"/>
  <c r="G91" i="4" s="1"/>
  <c r="B91" i="4" s="1"/>
  <c r="L95" i="1"/>
  <c r="N95" i="1"/>
  <c r="O95" i="1"/>
  <c r="P95" i="1"/>
  <c r="G96" i="1"/>
  <c r="B96" i="1" s="1"/>
  <c r="K96" i="1"/>
  <c r="G92" i="4" s="1"/>
  <c r="E92" i="4" s="1"/>
  <c r="L96" i="1"/>
  <c r="M96" i="1"/>
  <c r="N96" i="1"/>
  <c r="O96" i="1"/>
  <c r="P96" i="1"/>
  <c r="M97" i="1"/>
  <c r="G97" i="1"/>
  <c r="B97" i="1" s="1"/>
  <c r="K97" i="1"/>
  <c r="L97" i="1"/>
  <c r="N97" i="1"/>
  <c r="O97" i="1"/>
  <c r="P97" i="1"/>
  <c r="G98" i="1"/>
  <c r="B98" i="1" s="1"/>
  <c r="K98" i="1"/>
  <c r="L98" i="1"/>
  <c r="N98" i="1"/>
  <c r="O98" i="1"/>
  <c r="P98" i="1"/>
  <c r="G99" i="1"/>
  <c r="B99" i="1" s="1"/>
  <c r="K99" i="1"/>
  <c r="L99" i="1"/>
  <c r="M99" i="1"/>
  <c r="N99" i="1"/>
  <c r="O99" i="1"/>
  <c r="P99" i="1"/>
  <c r="M100" i="1"/>
  <c r="G100" i="1"/>
  <c r="B100" i="1" s="1"/>
  <c r="K100" i="1"/>
  <c r="L100" i="1"/>
  <c r="N100" i="1"/>
  <c r="O100" i="1"/>
  <c r="P100" i="1"/>
  <c r="G101" i="1"/>
  <c r="B101" i="1" s="1"/>
  <c r="K101" i="1"/>
  <c r="G97" i="4" s="1"/>
  <c r="D97" i="4" s="1"/>
  <c r="L101" i="1"/>
  <c r="N101" i="1"/>
  <c r="O101" i="1"/>
  <c r="P101" i="1"/>
  <c r="G102" i="1"/>
  <c r="B102" i="1" s="1"/>
  <c r="K102" i="1"/>
  <c r="G98" i="4" s="1"/>
  <c r="B98" i="4" s="1"/>
  <c r="L102" i="1"/>
  <c r="M102" i="1"/>
  <c r="N102" i="1"/>
  <c r="O102" i="1"/>
  <c r="P102" i="1"/>
  <c r="M103" i="1"/>
  <c r="G103" i="1"/>
  <c r="B103" i="1" s="1"/>
  <c r="K103" i="1"/>
  <c r="G99" i="4" s="1"/>
  <c r="E99" i="4" s="1"/>
  <c r="L103" i="1"/>
  <c r="N103" i="1"/>
  <c r="O103" i="1"/>
  <c r="P103" i="1"/>
  <c r="G104" i="1"/>
  <c r="B104" i="1" s="1"/>
  <c r="K104" i="1"/>
  <c r="L104" i="1"/>
  <c r="N104" i="1"/>
  <c r="O104" i="1"/>
  <c r="P104" i="1"/>
  <c r="G105" i="1"/>
  <c r="B105" i="1" s="1"/>
  <c r="K105" i="1"/>
  <c r="L105" i="1"/>
  <c r="M105" i="1"/>
  <c r="N105" i="1"/>
  <c r="O105" i="1"/>
  <c r="P105" i="1"/>
  <c r="M106" i="1"/>
  <c r="G106" i="1"/>
  <c r="B106" i="1" s="1"/>
  <c r="K106" i="1"/>
  <c r="G102" i="4" s="1"/>
  <c r="B102" i="4" s="1"/>
  <c r="L106" i="1"/>
  <c r="N106" i="1"/>
  <c r="O106" i="1"/>
  <c r="P106" i="1"/>
  <c r="G107" i="1"/>
  <c r="B107" i="1" s="1"/>
  <c r="K107" i="1"/>
  <c r="G103" i="4" s="1"/>
  <c r="E103" i="4" s="1"/>
  <c r="L107" i="1"/>
  <c r="N107" i="1"/>
  <c r="O107" i="1"/>
  <c r="P107" i="1"/>
  <c r="G108" i="1"/>
  <c r="B108" i="1" s="1"/>
  <c r="K108" i="1"/>
  <c r="G104" i="4" s="1"/>
  <c r="B104" i="4" s="1"/>
  <c r="L108" i="1"/>
  <c r="M108" i="1"/>
  <c r="N108" i="1"/>
  <c r="O108" i="1"/>
  <c r="P108" i="1"/>
  <c r="M109" i="1"/>
  <c r="G109" i="1"/>
  <c r="B109" i="1" s="1"/>
  <c r="K109" i="1"/>
  <c r="G105" i="4" s="1"/>
  <c r="C105" i="4" s="1"/>
  <c r="L109" i="1"/>
  <c r="N109" i="1"/>
  <c r="O109" i="1"/>
  <c r="P109" i="1"/>
  <c r="G110" i="1"/>
  <c r="B110" i="1" s="1"/>
  <c r="K110" i="1"/>
  <c r="L110" i="1"/>
  <c r="N110" i="1"/>
  <c r="O110" i="1"/>
  <c r="P110" i="1"/>
  <c r="G111" i="1"/>
  <c r="B111" i="1" s="1"/>
  <c r="K111" i="1"/>
  <c r="L111" i="1"/>
  <c r="M111" i="1"/>
  <c r="N111" i="1"/>
  <c r="O111" i="1"/>
  <c r="P111" i="1"/>
  <c r="P12" i="1"/>
  <c r="L12" i="1"/>
  <c r="N12" i="1"/>
  <c r="O12" i="1"/>
  <c r="H90" i="15" l="1"/>
  <c r="H90" i="14"/>
  <c r="G90" i="12"/>
  <c r="G90" i="11"/>
  <c r="G90" i="10"/>
  <c r="G90" i="9"/>
  <c r="H87" i="15"/>
  <c r="H87" i="14"/>
  <c r="G87" i="11"/>
  <c r="G87" i="12"/>
  <c r="G87" i="10"/>
  <c r="G87" i="9"/>
  <c r="H81" i="15"/>
  <c r="H81" i="14"/>
  <c r="G81" i="12"/>
  <c r="G81" i="11"/>
  <c r="G81" i="9"/>
  <c r="G81" i="10"/>
  <c r="H69" i="15"/>
  <c r="H69" i="14"/>
  <c r="G69" i="12"/>
  <c r="G69" i="10"/>
  <c r="G69" i="11"/>
  <c r="G69" i="9"/>
  <c r="H54" i="15"/>
  <c r="H54" i="14"/>
  <c r="G54" i="12"/>
  <c r="G54" i="10"/>
  <c r="G54" i="11"/>
  <c r="G54" i="9"/>
  <c r="G81" i="4"/>
  <c r="B81" i="4" s="1"/>
  <c r="H65" i="15"/>
  <c r="H65" i="14"/>
  <c r="G65" i="11"/>
  <c r="G65" i="12"/>
  <c r="G65" i="10"/>
  <c r="G65" i="9"/>
  <c r="H59" i="15"/>
  <c r="H59" i="14"/>
  <c r="G59" i="12"/>
  <c r="G59" i="11"/>
  <c r="G59" i="10"/>
  <c r="G59" i="9"/>
  <c r="H53" i="15"/>
  <c r="H53" i="14"/>
  <c r="G53" i="12"/>
  <c r="G53" i="10"/>
  <c r="G53" i="11"/>
  <c r="G53" i="9"/>
  <c r="H47" i="15"/>
  <c r="H47" i="14"/>
  <c r="G47" i="12"/>
  <c r="G47" i="11"/>
  <c r="G47" i="10"/>
  <c r="G47" i="9"/>
  <c r="H41" i="15"/>
  <c r="H41" i="14"/>
  <c r="G41" i="11"/>
  <c r="G41" i="12"/>
  <c r="G41" i="10"/>
  <c r="G41" i="9"/>
  <c r="H35" i="15"/>
  <c r="H35" i="14"/>
  <c r="G35" i="12"/>
  <c r="G35" i="11"/>
  <c r="G35" i="9"/>
  <c r="G35" i="10"/>
  <c r="H29" i="15"/>
  <c r="H29" i="14"/>
  <c r="G29" i="11"/>
  <c r="G29" i="12"/>
  <c r="G29" i="9"/>
  <c r="G29" i="10"/>
  <c r="H23" i="15"/>
  <c r="H23" i="14"/>
  <c r="G23" i="12"/>
  <c r="G23" i="11"/>
  <c r="G23" i="10"/>
  <c r="G23" i="9"/>
  <c r="H72" i="15"/>
  <c r="H72" i="14"/>
  <c r="G72" i="12"/>
  <c r="G72" i="11"/>
  <c r="G72" i="10"/>
  <c r="G72" i="9"/>
  <c r="H36" i="15"/>
  <c r="H36" i="14"/>
  <c r="G36" i="12"/>
  <c r="G36" i="11"/>
  <c r="G36" i="10"/>
  <c r="G36" i="9"/>
  <c r="G87" i="4"/>
  <c r="B87" i="4" s="1"/>
  <c r="H107" i="15"/>
  <c r="H107" i="14"/>
  <c r="G107" i="12"/>
  <c r="G107" i="11"/>
  <c r="G107" i="10"/>
  <c r="G107" i="9"/>
  <c r="M110" i="1"/>
  <c r="H104" i="15"/>
  <c r="H104" i="14"/>
  <c r="G104" i="12"/>
  <c r="G104" i="11"/>
  <c r="G104" i="10"/>
  <c r="G104" i="9"/>
  <c r="M107" i="1"/>
  <c r="H101" i="15"/>
  <c r="H101" i="14"/>
  <c r="G101" i="12"/>
  <c r="G101" i="10"/>
  <c r="G101" i="11"/>
  <c r="G101" i="9"/>
  <c r="M104" i="1"/>
  <c r="H98" i="15"/>
  <c r="H98" i="14"/>
  <c r="G98" i="11"/>
  <c r="G98" i="10"/>
  <c r="G98" i="12"/>
  <c r="G98" i="9"/>
  <c r="M101" i="1"/>
  <c r="H95" i="15"/>
  <c r="H95" i="14"/>
  <c r="G95" i="11"/>
  <c r="G95" i="12"/>
  <c r="G95" i="10"/>
  <c r="G95" i="9"/>
  <c r="M98" i="1"/>
  <c r="H92" i="15"/>
  <c r="H92" i="14"/>
  <c r="G92" i="12"/>
  <c r="G92" i="10"/>
  <c r="G92" i="11"/>
  <c r="G92" i="9"/>
  <c r="M95" i="1"/>
  <c r="H89" i="15"/>
  <c r="H89" i="14"/>
  <c r="G89" i="12"/>
  <c r="G89" i="11"/>
  <c r="G89" i="9"/>
  <c r="G89" i="10"/>
  <c r="M92" i="1"/>
  <c r="H86" i="15"/>
  <c r="H86" i="14"/>
  <c r="G86" i="12"/>
  <c r="G86" i="10"/>
  <c r="G86" i="9"/>
  <c r="G86" i="11"/>
  <c r="M89" i="1"/>
  <c r="H83" i="15"/>
  <c r="H83" i="14"/>
  <c r="G83" i="11"/>
  <c r="G83" i="12"/>
  <c r="G83" i="10"/>
  <c r="G83" i="9"/>
  <c r="M86" i="1"/>
  <c r="H80" i="15"/>
  <c r="H80" i="14"/>
  <c r="G80" i="12"/>
  <c r="G80" i="10"/>
  <c r="G80" i="11"/>
  <c r="G80" i="9"/>
  <c r="M83" i="1"/>
  <c r="H77" i="15"/>
  <c r="H77" i="14"/>
  <c r="G77" i="12"/>
  <c r="G77" i="10"/>
  <c r="G77" i="11"/>
  <c r="G77" i="9"/>
  <c r="M80" i="1"/>
  <c r="H74" i="15"/>
  <c r="H74" i="14"/>
  <c r="G74" i="12"/>
  <c r="G74" i="11"/>
  <c r="G74" i="10"/>
  <c r="G74" i="9"/>
  <c r="M77" i="1"/>
  <c r="H71" i="15"/>
  <c r="H71" i="14"/>
  <c r="G71" i="12"/>
  <c r="G71" i="11"/>
  <c r="G71" i="10"/>
  <c r="G71" i="9"/>
  <c r="M74" i="1"/>
  <c r="H68" i="15"/>
  <c r="H68" i="14"/>
  <c r="G68" i="12"/>
  <c r="G68" i="11"/>
  <c r="G68" i="10"/>
  <c r="G68" i="9"/>
  <c r="M71" i="1"/>
  <c r="H64" i="15"/>
  <c r="H64" i="14"/>
  <c r="G64" i="12"/>
  <c r="G64" i="11"/>
  <c r="G64" i="10"/>
  <c r="G64" i="9"/>
  <c r="H58" i="15"/>
  <c r="H58" i="14"/>
  <c r="G58" i="11"/>
  <c r="G58" i="12"/>
  <c r="G58" i="10"/>
  <c r="G58" i="9"/>
  <c r="H52" i="15"/>
  <c r="H52" i="14"/>
  <c r="G52" i="12"/>
  <c r="G52" i="11"/>
  <c r="G52" i="10"/>
  <c r="G52" i="9"/>
  <c r="H46" i="15"/>
  <c r="H46" i="14"/>
  <c r="G46" i="12"/>
  <c r="G46" i="10"/>
  <c r="G46" i="11"/>
  <c r="G46" i="9"/>
  <c r="H40" i="15"/>
  <c r="H40" i="14"/>
  <c r="G40" i="12"/>
  <c r="G40" i="11"/>
  <c r="G40" i="10"/>
  <c r="G40" i="9"/>
  <c r="H34" i="15"/>
  <c r="H34" i="14"/>
  <c r="G34" i="12"/>
  <c r="G34" i="11"/>
  <c r="G34" i="10"/>
  <c r="G34" i="9"/>
  <c r="H28" i="15"/>
  <c r="H28" i="14"/>
  <c r="G28" i="12"/>
  <c r="G28" i="11"/>
  <c r="G28" i="10"/>
  <c r="G28" i="9"/>
  <c r="H22" i="15"/>
  <c r="H22" i="14"/>
  <c r="G22" i="12"/>
  <c r="G22" i="11"/>
  <c r="G22" i="10"/>
  <c r="G22" i="9"/>
  <c r="H105" i="15"/>
  <c r="H105" i="14"/>
  <c r="G105" i="12"/>
  <c r="G105" i="11"/>
  <c r="G105" i="10"/>
  <c r="G105" i="9"/>
  <c r="H99" i="15"/>
  <c r="H99" i="14"/>
  <c r="G99" i="12"/>
  <c r="G99" i="11"/>
  <c r="G99" i="10"/>
  <c r="G99" i="9"/>
  <c r="H96" i="15"/>
  <c r="H96" i="14"/>
  <c r="G96" i="12"/>
  <c r="G96" i="10"/>
  <c r="G96" i="11"/>
  <c r="G96" i="9"/>
  <c r="H93" i="15"/>
  <c r="H93" i="14"/>
  <c r="G93" i="12"/>
  <c r="G93" i="11"/>
  <c r="G93" i="10"/>
  <c r="G93" i="9"/>
  <c r="H66" i="15"/>
  <c r="H66" i="14"/>
  <c r="G66" i="12"/>
  <c r="G66" i="11"/>
  <c r="G66" i="10"/>
  <c r="G66" i="9"/>
  <c r="H60" i="15"/>
  <c r="H60" i="14"/>
  <c r="G60" i="12"/>
  <c r="G60" i="11"/>
  <c r="G60" i="10"/>
  <c r="G60" i="9"/>
  <c r="H48" i="15"/>
  <c r="H48" i="14"/>
  <c r="G48" i="12"/>
  <c r="G48" i="11"/>
  <c r="G48" i="10"/>
  <c r="G48" i="9"/>
  <c r="H63" i="15"/>
  <c r="H63" i="14"/>
  <c r="G63" i="12"/>
  <c r="G63" i="11"/>
  <c r="G63" i="9"/>
  <c r="G63" i="10"/>
  <c r="M65" i="1"/>
  <c r="H57" i="15"/>
  <c r="H57" i="14"/>
  <c r="G57" i="11"/>
  <c r="G57" i="12"/>
  <c r="G57" i="10"/>
  <c r="G57" i="9"/>
  <c r="M59" i="1"/>
  <c r="H51" i="15"/>
  <c r="H51" i="14"/>
  <c r="G51" i="12"/>
  <c r="G51" i="11"/>
  <c r="G51" i="9"/>
  <c r="G51" i="10"/>
  <c r="M53" i="1"/>
  <c r="H45" i="15"/>
  <c r="H45" i="14"/>
  <c r="G45" i="12"/>
  <c r="G45" i="11"/>
  <c r="G45" i="10"/>
  <c r="G45" i="9"/>
  <c r="M47" i="1"/>
  <c r="H39" i="15"/>
  <c r="H39" i="14"/>
  <c r="G39" i="12"/>
  <c r="G39" i="11"/>
  <c r="G39" i="10"/>
  <c r="G39" i="9"/>
  <c r="M41" i="1"/>
  <c r="H33" i="15"/>
  <c r="H33" i="14"/>
  <c r="G33" i="12"/>
  <c r="G33" i="11"/>
  <c r="G33" i="10"/>
  <c r="G33" i="9"/>
  <c r="M35" i="1"/>
  <c r="H27" i="14"/>
  <c r="H27" i="15"/>
  <c r="G27" i="12"/>
  <c r="G27" i="10"/>
  <c r="G27" i="11"/>
  <c r="G27" i="9"/>
  <c r="M29" i="1"/>
  <c r="G96" i="4"/>
  <c r="E96" i="4" s="1"/>
  <c r="G90" i="4"/>
  <c r="C90" i="4" s="1"/>
  <c r="G72" i="4"/>
  <c r="F72" i="4" s="1"/>
  <c r="G66" i="4"/>
  <c r="B66" i="4" s="1"/>
  <c r="G60" i="4"/>
  <c r="F60" i="4" s="1"/>
  <c r="G54" i="4"/>
  <c r="B54" i="4" s="1"/>
  <c r="G48" i="4"/>
  <c r="B48" i="4" s="1"/>
  <c r="G36" i="4"/>
  <c r="F36" i="4" s="1"/>
  <c r="H102" i="15"/>
  <c r="H102" i="14"/>
  <c r="G102" i="12"/>
  <c r="G102" i="11"/>
  <c r="G102" i="10"/>
  <c r="G102" i="9"/>
  <c r="H84" i="15"/>
  <c r="H84" i="14"/>
  <c r="G84" i="12"/>
  <c r="G84" i="11"/>
  <c r="G84" i="10"/>
  <c r="G84" i="9"/>
  <c r="H78" i="15"/>
  <c r="H78" i="14"/>
  <c r="G78" i="12"/>
  <c r="G78" i="10"/>
  <c r="G78" i="9"/>
  <c r="G78" i="11"/>
  <c r="H75" i="15"/>
  <c r="H75" i="14"/>
  <c r="G75" i="12"/>
  <c r="G75" i="11"/>
  <c r="G75" i="10"/>
  <c r="G75" i="9"/>
  <c r="H42" i="15"/>
  <c r="H42" i="14"/>
  <c r="G42" i="11"/>
  <c r="G42" i="12"/>
  <c r="G42" i="10"/>
  <c r="G42" i="9"/>
  <c r="H106" i="15"/>
  <c r="H106" i="14"/>
  <c r="G106" i="12"/>
  <c r="G106" i="10"/>
  <c r="G106" i="11"/>
  <c r="G106" i="9"/>
  <c r="H103" i="15"/>
  <c r="H103" i="14"/>
  <c r="G103" i="12"/>
  <c r="G103" i="11"/>
  <c r="G103" i="10"/>
  <c r="G103" i="9"/>
  <c r="H100" i="15"/>
  <c r="H100" i="14"/>
  <c r="G100" i="12"/>
  <c r="G100" i="11"/>
  <c r="G100" i="10"/>
  <c r="G100" i="9"/>
  <c r="H97" i="15"/>
  <c r="H97" i="14"/>
  <c r="G97" i="11"/>
  <c r="G97" i="12"/>
  <c r="G97" i="10"/>
  <c r="G97" i="9"/>
  <c r="H94" i="15"/>
  <c r="H94" i="14"/>
  <c r="G94" i="12"/>
  <c r="G94" i="10"/>
  <c r="G94" i="9"/>
  <c r="G94" i="11"/>
  <c r="H91" i="15"/>
  <c r="H91" i="14"/>
  <c r="G91" i="11"/>
  <c r="G91" i="12"/>
  <c r="G91" i="10"/>
  <c r="G91" i="9"/>
  <c r="H88" i="15"/>
  <c r="H88" i="14"/>
  <c r="G88" i="12"/>
  <c r="G88" i="11"/>
  <c r="G88" i="10"/>
  <c r="G88" i="9"/>
  <c r="H85" i="15"/>
  <c r="H85" i="14"/>
  <c r="G85" i="12"/>
  <c r="G85" i="11"/>
  <c r="G85" i="10"/>
  <c r="G85" i="9"/>
  <c r="H82" i="15"/>
  <c r="H82" i="14"/>
  <c r="G82" i="12"/>
  <c r="G82" i="11"/>
  <c r="G82" i="10"/>
  <c r="G82" i="9"/>
  <c r="H79" i="15"/>
  <c r="H79" i="14"/>
  <c r="G79" i="12"/>
  <c r="G79" i="11"/>
  <c r="G79" i="10"/>
  <c r="G79" i="9"/>
  <c r="H76" i="15"/>
  <c r="H76" i="14"/>
  <c r="G76" i="12"/>
  <c r="G76" i="11"/>
  <c r="G76" i="10"/>
  <c r="G76" i="9"/>
  <c r="H73" i="15"/>
  <c r="H73" i="14"/>
  <c r="G73" i="12"/>
  <c r="G73" i="11"/>
  <c r="G73" i="10"/>
  <c r="G73" i="9"/>
  <c r="H70" i="15"/>
  <c r="H70" i="14"/>
  <c r="G70" i="12"/>
  <c r="G70" i="10"/>
  <c r="G70" i="11"/>
  <c r="G70" i="9"/>
  <c r="H67" i="15"/>
  <c r="H67" i="14"/>
  <c r="G67" i="12"/>
  <c r="G67" i="11"/>
  <c r="G67" i="9"/>
  <c r="G67" i="10"/>
  <c r="M70" i="1"/>
  <c r="H62" i="15"/>
  <c r="H62" i="14"/>
  <c r="G62" i="12"/>
  <c r="G62" i="10"/>
  <c r="G62" i="11"/>
  <c r="G62" i="9"/>
  <c r="M64" i="1"/>
  <c r="H56" i="15"/>
  <c r="H56" i="14"/>
  <c r="G56" i="12"/>
  <c r="G56" i="11"/>
  <c r="G56" i="9"/>
  <c r="G56" i="10"/>
  <c r="M58" i="1"/>
  <c r="H50" i="15"/>
  <c r="H50" i="14"/>
  <c r="G50" i="11"/>
  <c r="G50" i="9"/>
  <c r="G50" i="12"/>
  <c r="G50" i="10"/>
  <c r="M52" i="1"/>
  <c r="H44" i="15"/>
  <c r="H44" i="14"/>
  <c r="G44" i="12"/>
  <c r="G44" i="11"/>
  <c r="G44" i="9"/>
  <c r="G44" i="10"/>
  <c r="M46" i="1"/>
  <c r="H38" i="15"/>
  <c r="H38" i="14"/>
  <c r="G38" i="12"/>
  <c r="G38" i="10"/>
  <c r="G38" i="11"/>
  <c r="G38" i="9"/>
  <c r="M40" i="1"/>
  <c r="H32" i="15"/>
  <c r="H32" i="14"/>
  <c r="G32" i="12"/>
  <c r="G32" i="11"/>
  <c r="G32" i="10"/>
  <c r="G32" i="9"/>
  <c r="M34" i="1"/>
  <c r="H26" i="15"/>
  <c r="H26" i="14"/>
  <c r="G26" i="12"/>
  <c r="G26" i="10"/>
  <c r="G26" i="9"/>
  <c r="G26" i="11"/>
  <c r="M28" i="1"/>
  <c r="G107" i="4"/>
  <c r="E107" i="4" s="1"/>
  <c r="G101" i="4"/>
  <c r="C101" i="4" s="1"/>
  <c r="G95" i="4"/>
  <c r="B95" i="4" s="1"/>
  <c r="G89" i="4"/>
  <c r="D89" i="4" s="1"/>
  <c r="G83" i="4"/>
  <c r="B83" i="4" s="1"/>
  <c r="G77" i="4"/>
  <c r="E77" i="4" s="1"/>
  <c r="G71" i="4"/>
  <c r="B71" i="4" s="1"/>
  <c r="G65" i="4"/>
  <c r="B65" i="4" s="1"/>
  <c r="G59" i="4"/>
  <c r="B59" i="4" s="1"/>
  <c r="G53" i="4"/>
  <c r="B53" i="4" s="1"/>
  <c r="G47" i="4"/>
  <c r="B47" i="4" s="1"/>
  <c r="G41" i="4"/>
  <c r="B41" i="4" s="1"/>
  <c r="G35" i="4"/>
  <c r="B35" i="4" s="1"/>
  <c r="G29" i="4"/>
  <c r="B29" i="4" s="1"/>
  <c r="G23" i="4"/>
  <c r="B23" i="4" s="1"/>
  <c r="H30" i="14"/>
  <c r="H30" i="15"/>
  <c r="G30" i="12"/>
  <c r="G30" i="11"/>
  <c r="G30" i="10"/>
  <c r="G30" i="9"/>
  <c r="H24" i="14"/>
  <c r="H24" i="15"/>
  <c r="G24" i="12"/>
  <c r="G24" i="9"/>
  <c r="G24" i="10"/>
  <c r="G24" i="11"/>
  <c r="G93" i="4"/>
  <c r="D93" i="4" s="1"/>
  <c r="G69" i="4"/>
  <c r="B69" i="4" s="1"/>
  <c r="M69" i="1"/>
  <c r="H61" i="15"/>
  <c r="H61" i="14"/>
  <c r="G61" i="12"/>
  <c r="G61" i="10"/>
  <c r="G61" i="11"/>
  <c r="G61" i="9"/>
  <c r="M63" i="1"/>
  <c r="H55" i="15"/>
  <c r="H55" i="14"/>
  <c r="G55" i="12"/>
  <c r="G55" i="11"/>
  <c r="G55" i="9"/>
  <c r="G55" i="10"/>
  <c r="M57" i="1"/>
  <c r="H49" i="15"/>
  <c r="H49" i="14"/>
  <c r="G49" i="12"/>
  <c r="G49" i="11"/>
  <c r="G49" i="10"/>
  <c r="G49" i="9"/>
  <c r="M51" i="1"/>
  <c r="H43" i="15"/>
  <c r="H43" i="14"/>
  <c r="G43" i="12"/>
  <c r="G43" i="11"/>
  <c r="G43" i="9"/>
  <c r="G43" i="10"/>
  <c r="M45" i="1"/>
  <c r="H37" i="15"/>
  <c r="H37" i="14"/>
  <c r="G37" i="12"/>
  <c r="G37" i="11"/>
  <c r="G37" i="10"/>
  <c r="G37" i="9"/>
  <c r="M39" i="1"/>
  <c r="H31" i="15"/>
  <c r="H31" i="14"/>
  <c r="G31" i="11"/>
  <c r="G31" i="10"/>
  <c r="G31" i="9"/>
  <c r="G31" i="12"/>
  <c r="M33" i="1"/>
  <c r="H25" i="14"/>
  <c r="H25" i="15"/>
  <c r="G25" i="12"/>
  <c r="G25" i="11"/>
  <c r="G25" i="9"/>
  <c r="G25" i="10"/>
  <c r="M27" i="1"/>
  <c r="G106" i="4"/>
  <c r="B106" i="4" s="1"/>
  <c r="G100" i="4"/>
  <c r="B100" i="4" s="1"/>
  <c r="G94" i="4"/>
  <c r="C94" i="4" s="1"/>
  <c r="G88" i="4"/>
  <c r="E88" i="4" s="1"/>
  <c r="G82" i="4"/>
  <c r="B82" i="4" s="1"/>
  <c r="G76" i="4"/>
  <c r="B76" i="4" s="1"/>
  <c r="G70" i="4"/>
  <c r="B70" i="4" s="1"/>
  <c r="G64" i="4"/>
  <c r="B64" i="4" s="1"/>
  <c r="G58" i="4"/>
  <c r="B58" i="4" s="1"/>
  <c r="G52" i="4"/>
  <c r="F52" i="4" s="1"/>
  <c r="G46" i="4"/>
  <c r="B46" i="4" s="1"/>
  <c r="G40" i="4"/>
  <c r="B40" i="4" s="1"/>
  <c r="G34" i="4"/>
  <c r="B34" i="4" s="1"/>
  <c r="G28" i="4"/>
  <c r="F28" i="4" s="1"/>
  <c r="G22" i="4"/>
  <c r="B22" i="4" s="1"/>
  <c r="M25" i="1"/>
  <c r="K25" i="1" s="1"/>
  <c r="H21" i="15" s="1"/>
  <c r="M24" i="1"/>
  <c r="K24" i="1" s="1"/>
  <c r="M23" i="1"/>
  <c r="K23" i="1" s="1"/>
  <c r="M22" i="1"/>
  <c r="K22" i="1" s="1"/>
  <c r="M21" i="1"/>
  <c r="K21" i="1" s="1"/>
  <c r="H17" i="15" s="1"/>
  <c r="M18" i="1"/>
  <c r="K18" i="1" s="1"/>
  <c r="H14" i="15" s="1"/>
  <c r="M15" i="1"/>
  <c r="K15" i="1" s="1"/>
  <c r="M20" i="1"/>
  <c r="K20" i="1" s="1"/>
  <c r="M19" i="1"/>
  <c r="K19" i="1" s="1"/>
  <c r="C67" i="4"/>
  <c r="C55" i="4"/>
  <c r="D103" i="4"/>
  <c r="F89" i="4"/>
  <c r="E104" i="4"/>
  <c r="C102" i="4"/>
  <c r="E87" i="4"/>
  <c r="E54" i="4"/>
  <c r="D47" i="4"/>
  <c r="E41" i="4"/>
  <c r="F73" i="4"/>
  <c r="C71" i="4"/>
  <c r="B56" i="4"/>
  <c r="C35" i="4"/>
  <c r="F101" i="4"/>
  <c r="F85" i="4"/>
  <c r="F69" i="4"/>
  <c r="F33" i="4"/>
  <c r="F97" i="4"/>
  <c r="F81" i="4"/>
  <c r="F57" i="4"/>
  <c r="F29" i="4"/>
  <c r="D70" i="4"/>
  <c r="D67" i="4"/>
  <c r="E57" i="4"/>
  <c r="E55" i="4"/>
  <c r="D34" i="4"/>
  <c r="E27" i="4"/>
  <c r="F93" i="4"/>
  <c r="F45" i="4"/>
  <c r="F65" i="4"/>
  <c r="F61" i="4"/>
  <c r="F53" i="4"/>
  <c r="F37" i="4"/>
  <c r="E25" i="4"/>
  <c r="F104" i="4"/>
  <c r="F92" i="4"/>
  <c r="F88" i="4"/>
  <c r="F84" i="4"/>
  <c r="F80" i="4"/>
  <c r="F76" i="4"/>
  <c r="F68" i="4"/>
  <c r="F44" i="4"/>
  <c r="F40" i="4"/>
  <c r="F32" i="4"/>
  <c r="F24" i="4"/>
  <c r="D22" i="4"/>
  <c r="F107" i="4"/>
  <c r="F103" i="4"/>
  <c r="F99" i="4"/>
  <c r="F91" i="4"/>
  <c r="F87" i="4"/>
  <c r="F83" i="4"/>
  <c r="F79" i="4"/>
  <c r="F75" i="4"/>
  <c r="F71" i="4"/>
  <c r="F67" i="4"/>
  <c r="F63" i="4"/>
  <c r="F55" i="4"/>
  <c r="F51" i="4"/>
  <c r="F47" i="4"/>
  <c r="F43" i="4"/>
  <c r="F39" i="4"/>
  <c r="F35" i="4"/>
  <c r="F31" i="4"/>
  <c r="F27" i="4"/>
  <c r="F23" i="4"/>
  <c r="F105" i="4"/>
  <c r="F49" i="4"/>
  <c r="F25" i="4"/>
  <c r="C87" i="4"/>
  <c r="B73" i="4"/>
  <c r="D55" i="4"/>
  <c r="D54" i="4"/>
  <c r="E47" i="4"/>
  <c r="D35" i="4"/>
  <c r="F106" i="4"/>
  <c r="F102" i="4"/>
  <c r="F98" i="4"/>
  <c r="F94" i="4"/>
  <c r="F90" i="4"/>
  <c r="F86" i="4"/>
  <c r="F78" i="4"/>
  <c r="F74" i="4"/>
  <c r="F70" i="4"/>
  <c r="F62" i="4"/>
  <c r="F58" i="4"/>
  <c r="F54" i="4"/>
  <c r="F50" i="4"/>
  <c r="F46" i="4"/>
  <c r="F42" i="4"/>
  <c r="F38" i="4"/>
  <c r="F34" i="4"/>
  <c r="F30" i="4"/>
  <c r="F26" i="4"/>
  <c r="F22" i="4"/>
  <c r="E98" i="4"/>
  <c r="E91" i="4"/>
  <c r="D83" i="4"/>
  <c r="E75" i="4"/>
  <c r="E74" i="4"/>
  <c r="C68" i="4"/>
  <c r="E58" i="4"/>
  <c r="E51" i="4"/>
  <c r="E49" i="4"/>
  <c r="E39" i="4"/>
  <c r="E37" i="4"/>
  <c r="E26" i="4"/>
  <c r="C83" i="4"/>
  <c r="D75" i="4"/>
  <c r="D74" i="4"/>
  <c r="D58" i="4"/>
  <c r="D26" i="4"/>
  <c r="E106" i="4"/>
  <c r="D87" i="4"/>
  <c r="C75" i="4"/>
  <c r="D71" i="4"/>
  <c r="E61" i="4"/>
  <c r="E50" i="4"/>
  <c r="E38" i="4"/>
  <c r="E34" i="4"/>
  <c r="E29" i="4"/>
  <c r="D27" i="4"/>
  <c r="C106" i="4"/>
  <c r="D104" i="4"/>
  <c r="C98" i="4"/>
  <c r="D91" i="4"/>
  <c r="E81" i="4"/>
  <c r="E79" i="4"/>
  <c r="E78" i="4"/>
  <c r="C76" i="4"/>
  <c r="E65" i="4"/>
  <c r="E63" i="4"/>
  <c r="E62" i="4"/>
  <c r="E53" i="4"/>
  <c r="D51" i="4"/>
  <c r="D50" i="4"/>
  <c r="C47" i="4"/>
  <c r="E43" i="4"/>
  <c r="E42" i="4"/>
  <c r="D39" i="4"/>
  <c r="D38" i="4"/>
  <c r="E33" i="4"/>
  <c r="E31" i="4"/>
  <c r="E30" i="4"/>
  <c r="C27" i="4"/>
  <c r="D107" i="4"/>
  <c r="C104" i="4"/>
  <c r="E102" i="4"/>
  <c r="D99" i="4"/>
  <c r="C91" i="4"/>
  <c r="E83" i="4"/>
  <c r="D79" i="4"/>
  <c r="D78" i="4"/>
  <c r="E71" i="4"/>
  <c r="E70" i="4"/>
  <c r="E67" i="4"/>
  <c r="D63" i="4"/>
  <c r="D62" i="4"/>
  <c r="C51" i="4"/>
  <c r="E45" i="4"/>
  <c r="D43" i="4"/>
  <c r="D42" i="4"/>
  <c r="C39" i="4"/>
  <c r="E35" i="4"/>
  <c r="D31" i="4"/>
  <c r="D30" i="4"/>
  <c r="C79" i="4"/>
  <c r="C63" i="4"/>
  <c r="C43" i="4"/>
  <c r="C31" i="4"/>
  <c r="B105" i="4"/>
  <c r="B101" i="4"/>
  <c r="D72" i="4"/>
  <c r="E72" i="4"/>
  <c r="C60" i="4"/>
  <c r="D60" i="4"/>
  <c r="E60" i="4"/>
  <c r="C107" i="4"/>
  <c r="D106" i="4"/>
  <c r="E105" i="4"/>
  <c r="C103" i="4"/>
  <c r="D102" i="4"/>
  <c r="E101" i="4"/>
  <c r="C99" i="4"/>
  <c r="D98" i="4"/>
  <c r="E97" i="4"/>
  <c r="E94" i="4"/>
  <c r="E93" i="4"/>
  <c r="D92" i="4"/>
  <c r="E90" i="4"/>
  <c r="E89" i="4"/>
  <c r="D88" i="4"/>
  <c r="E86" i="4"/>
  <c r="E85" i="4"/>
  <c r="D84" i="4"/>
  <c r="C73" i="4"/>
  <c r="D73" i="4"/>
  <c r="C72" i="4"/>
  <c r="D68" i="4"/>
  <c r="E68" i="4"/>
  <c r="D64" i="4"/>
  <c r="B60" i="4"/>
  <c r="C32" i="4"/>
  <c r="D32" i="4"/>
  <c r="E32" i="4"/>
  <c r="B107" i="4"/>
  <c r="D105" i="4"/>
  <c r="B103" i="4"/>
  <c r="D101" i="4"/>
  <c r="B99" i="4"/>
  <c r="C97" i="4"/>
  <c r="C96" i="4"/>
  <c r="D94" i="4"/>
  <c r="C93" i="4"/>
  <c r="C92" i="4"/>
  <c r="D90" i="4"/>
  <c r="C89" i="4"/>
  <c r="C88" i="4"/>
  <c r="D86" i="4"/>
  <c r="C85" i="4"/>
  <c r="C84" i="4"/>
  <c r="D80" i="4"/>
  <c r="E80" i="4"/>
  <c r="B72" i="4"/>
  <c r="C69" i="4"/>
  <c r="D69" i="4"/>
  <c r="C52" i="4"/>
  <c r="D52" i="4"/>
  <c r="E52" i="4"/>
  <c r="C36" i="4"/>
  <c r="D36" i="4"/>
  <c r="E36" i="4"/>
  <c r="C44" i="4"/>
  <c r="D44" i="4"/>
  <c r="E44" i="4"/>
  <c r="B97" i="4"/>
  <c r="B94" i="4"/>
  <c r="B93" i="4"/>
  <c r="B92" i="4"/>
  <c r="B90" i="4"/>
  <c r="B89" i="4"/>
  <c r="B88" i="4"/>
  <c r="B86" i="4"/>
  <c r="B85" i="4"/>
  <c r="B84" i="4"/>
  <c r="C81" i="4"/>
  <c r="D81" i="4"/>
  <c r="C80" i="4"/>
  <c r="D76" i="4"/>
  <c r="E76" i="4"/>
  <c r="E69" i="4"/>
  <c r="C56" i="4"/>
  <c r="D56" i="4"/>
  <c r="E56" i="4"/>
  <c r="B52" i="4"/>
  <c r="C40" i="4"/>
  <c r="D40" i="4"/>
  <c r="E40" i="4"/>
  <c r="B36" i="4"/>
  <c r="C24" i="4"/>
  <c r="D24" i="4"/>
  <c r="E24" i="4"/>
  <c r="C78" i="4"/>
  <c r="C74" i="4"/>
  <c r="C70" i="4"/>
  <c r="C66" i="4"/>
  <c r="D65" i="4"/>
  <c r="C62" i="4"/>
  <c r="D61" i="4"/>
  <c r="C58" i="4"/>
  <c r="D57" i="4"/>
  <c r="C54" i="4"/>
  <c r="D53" i="4"/>
  <c r="C50" i="4"/>
  <c r="D49" i="4"/>
  <c r="D45" i="4"/>
  <c r="C42" i="4"/>
  <c r="C38" i="4"/>
  <c r="D37" i="4"/>
  <c r="C34" i="4"/>
  <c r="D33" i="4"/>
  <c r="C30" i="4"/>
  <c r="D29" i="4"/>
  <c r="C26" i="4"/>
  <c r="D25" i="4"/>
  <c r="C22" i="4"/>
  <c r="C65" i="4"/>
  <c r="C61" i="4"/>
  <c r="C57" i="4"/>
  <c r="C53" i="4"/>
  <c r="C49" i="4"/>
  <c r="C45" i="4"/>
  <c r="C37" i="4"/>
  <c r="C33" i="4"/>
  <c r="C29" i="4"/>
  <c r="C25" i="4"/>
  <c r="M16" i="1"/>
  <c r="K16" i="1" s="1"/>
  <c r="M14" i="1"/>
  <c r="K14" i="1" s="1"/>
  <c r="M13" i="1"/>
  <c r="K13" i="1" s="1"/>
  <c r="M17" i="1"/>
  <c r="K17" i="1" s="1"/>
  <c r="D77" i="4" l="1"/>
  <c r="E46" i="4"/>
  <c r="D66" i="4"/>
  <c r="D82" i="4"/>
  <c r="F77" i="4"/>
  <c r="C77" i="4"/>
  <c r="C23" i="4"/>
  <c r="F41" i="4"/>
  <c r="F82" i="4"/>
  <c r="C82" i="4"/>
  <c r="D41" i="4"/>
  <c r="E82" i="4"/>
  <c r="D59" i="4"/>
  <c r="C100" i="4"/>
  <c r="F66" i="4"/>
  <c r="F96" i="4"/>
  <c r="C41" i="4"/>
  <c r="E66" i="4"/>
  <c r="E22" i="4"/>
  <c r="D46" i="4"/>
  <c r="C46" i="4"/>
  <c r="B77" i="4"/>
  <c r="F95" i="4"/>
  <c r="F31" i="10"/>
  <c r="E31" i="10"/>
  <c r="D31" i="10"/>
  <c r="C31" i="10"/>
  <c r="B31" i="10"/>
  <c r="F43" i="10"/>
  <c r="E43" i="10"/>
  <c r="D43" i="10"/>
  <c r="C43" i="10"/>
  <c r="B43" i="10"/>
  <c r="C49" i="15"/>
  <c r="E49" i="15"/>
  <c r="G49" i="15"/>
  <c r="F49" i="15"/>
  <c r="B49" i="15"/>
  <c r="D49" i="15"/>
  <c r="B24" i="11"/>
  <c r="F24" i="11"/>
  <c r="E24" i="11"/>
  <c r="D24" i="11"/>
  <c r="C24" i="11"/>
  <c r="B26" i="10"/>
  <c r="F26" i="10"/>
  <c r="E26" i="10"/>
  <c r="D26" i="10"/>
  <c r="C26" i="10"/>
  <c r="D50" i="14"/>
  <c r="F50" i="14"/>
  <c r="B50" i="14"/>
  <c r="G50" i="14"/>
  <c r="E50" i="14"/>
  <c r="C50" i="14"/>
  <c r="E79" i="10"/>
  <c r="C79" i="10"/>
  <c r="F79" i="10"/>
  <c r="B79" i="10"/>
  <c r="D79" i="10"/>
  <c r="D100" i="10"/>
  <c r="B100" i="10"/>
  <c r="F100" i="10"/>
  <c r="E100" i="10"/>
  <c r="C100" i="10"/>
  <c r="F45" i="10"/>
  <c r="E45" i="10"/>
  <c r="D45" i="10"/>
  <c r="C45" i="10"/>
  <c r="B45" i="10"/>
  <c r="E63" i="14"/>
  <c r="F63" i="14"/>
  <c r="B63" i="14"/>
  <c r="G63" i="14"/>
  <c r="D63" i="14"/>
  <c r="C63" i="14"/>
  <c r="E93" i="14"/>
  <c r="C93" i="14"/>
  <c r="F93" i="14"/>
  <c r="G93" i="14"/>
  <c r="D93" i="14"/>
  <c r="B93" i="14"/>
  <c r="E28" i="14"/>
  <c r="F28" i="14"/>
  <c r="D28" i="14"/>
  <c r="C28" i="14"/>
  <c r="B28" i="14"/>
  <c r="G28" i="14"/>
  <c r="D46" i="14"/>
  <c r="E46" i="14"/>
  <c r="B46" i="14"/>
  <c r="F46" i="14"/>
  <c r="G46" i="14"/>
  <c r="C46" i="14"/>
  <c r="D64" i="14"/>
  <c r="G64" i="14"/>
  <c r="B64" i="14"/>
  <c r="C64" i="14"/>
  <c r="E64" i="14"/>
  <c r="F64" i="14"/>
  <c r="D74" i="10"/>
  <c r="F74" i="10"/>
  <c r="C74" i="10"/>
  <c r="B74" i="10"/>
  <c r="E74" i="10"/>
  <c r="C80" i="15"/>
  <c r="B80" i="15"/>
  <c r="G80" i="15"/>
  <c r="F80" i="15"/>
  <c r="E80" i="15"/>
  <c r="D80" i="15"/>
  <c r="E89" i="11"/>
  <c r="C89" i="11"/>
  <c r="D89" i="11"/>
  <c r="B89" i="11"/>
  <c r="F89" i="11"/>
  <c r="F101" i="14"/>
  <c r="C101" i="14"/>
  <c r="G101" i="14"/>
  <c r="E101" i="14"/>
  <c r="D101" i="14"/>
  <c r="B101" i="14"/>
  <c r="F107" i="11"/>
  <c r="E107" i="11"/>
  <c r="D107" i="11"/>
  <c r="C107" i="11"/>
  <c r="B107" i="11"/>
  <c r="C36" i="10"/>
  <c r="E36" i="10"/>
  <c r="F36" i="10"/>
  <c r="B36" i="10"/>
  <c r="D36" i="10"/>
  <c r="B72" i="10"/>
  <c r="F72" i="10"/>
  <c r="E72" i="10"/>
  <c r="C72" i="10"/>
  <c r="D72" i="10"/>
  <c r="D23" i="10"/>
  <c r="C23" i="10"/>
  <c r="B23" i="10"/>
  <c r="F23" i="10"/>
  <c r="E23" i="10"/>
  <c r="C29" i="9"/>
  <c r="B29" i="9"/>
  <c r="F29" i="9"/>
  <c r="E29" i="9"/>
  <c r="D29" i="9"/>
  <c r="F35" i="9"/>
  <c r="C35" i="9"/>
  <c r="B35" i="9"/>
  <c r="E35" i="9"/>
  <c r="D35" i="9"/>
  <c r="F41" i="10"/>
  <c r="E41" i="10"/>
  <c r="D41" i="10"/>
  <c r="C41" i="10"/>
  <c r="B41" i="10"/>
  <c r="F47" i="10"/>
  <c r="E47" i="10"/>
  <c r="D47" i="10"/>
  <c r="C47" i="10"/>
  <c r="B47" i="10"/>
  <c r="E53" i="11"/>
  <c r="D53" i="11"/>
  <c r="C53" i="11"/>
  <c r="F53" i="11"/>
  <c r="B53" i="11"/>
  <c r="E59" i="10"/>
  <c r="D59" i="10"/>
  <c r="C59" i="10"/>
  <c r="B59" i="10"/>
  <c r="F59" i="10"/>
  <c r="F65" i="10"/>
  <c r="B65" i="10"/>
  <c r="D65" i="10"/>
  <c r="E65" i="10"/>
  <c r="C65" i="10"/>
  <c r="C90" i="9"/>
  <c r="E90" i="9"/>
  <c r="D90" i="9"/>
  <c r="F90" i="9"/>
  <c r="B90" i="9"/>
  <c r="E48" i="4"/>
  <c r="C64" i="4"/>
  <c r="E100" i="4"/>
  <c r="D100" i="4"/>
  <c r="F100" i="4"/>
  <c r="E25" i="15"/>
  <c r="G25" i="15"/>
  <c r="C25" i="15"/>
  <c r="F25" i="15"/>
  <c r="D25" i="15"/>
  <c r="B25" i="15"/>
  <c r="C31" i="11"/>
  <c r="E31" i="11"/>
  <c r="F31" i="11"/>
  <c r="D31" i="11"/>
  <c r="B31" i="11"/>
  <c r="E37" i="11"/>
  <c r="C37" i="11"/>
  <c r="D37" i="11"/>
  <c r="F37" i="11"/>
  <c r="B37" i="11"/>
  <c r="C43" i="9"/>
  <c r="F43" i="9"/>
  <c r="B43" i="9"/>
  <c r="D43" i="9"/>
  <c r="E43" i="9"/>
  <c r="F49" i="9"/>
  <c r="C49" i="9"/>
  <c r="D49" i="9"/>
  <c r="E49" i="9"/>
  <c r="B49" i="9"/>
  <c r="F55" i="15"/>
  <c r="D55" i="15"/>
  <c r="B55" i="15"/>
  <c r="G55" i="15"/>
  <c r="C55" i="15"/>
  <c r="E55" i="15"/>
  <c r="E61" i="14"/>
  <c r="B61" i="14"/>
  <c r="D61" i="14"/>
  <c r="F61" i="14"/>
  <c r="C61" i="14"/>
  <c r="G61" i="14"/>
  <c r="E24" i="10"/>
  <c r="F24" i="10"/>
  <c r="D24" i="10"/>
  <c r="C24" i="10"/>
  <c r="B24" i="10"/>
  <c r="F30" i="10"/>
  <c r="E30" i="10"/>
  <c r="D30" i="10"/>
  <c r="C30" i="10"/>
  <c r="B30" i="10"/>
  <c r="F26" i="12"/>
  <c r="C26" i="12"/>
  <c r="D26" i="12"/>
  <c r="B26" i="12"/>
  <c r="E26" i="12"/>
  <c r="F32" i="11"/>
  <c r="E32" i="11"/>
  <c r="D32" i="11"/>
  <c r="C32" i="11"/>
  <c r="B32" i="11"/>
  <c r="E38" i="11"/>
  <c r="F38" i="11"/>
  <c r="D38" i="11"/>
  <c r="C38" i="11"/>
  <c r="B38" i="11"/>
  <c r="C44" i="10"/>
  <c r="F44" i="10"/>
  <c r="D44" i="10"/>
  <c r="B44" i="10"/>
  <c r="E44" i="10"/>
  <c r="G50" i="15"/>
  <c r="E50" i="15"/>
  <c r="D50" i="15"/>
  <c r="C50" i="15"/>
  <c r="F50" i="15"/>
  <c r="B50" i="15"/>
  <c r="D56" i="14"/>
  <c r="G56" i="14"/>
  <c r="E56" i="14"/>
  <c r="F56" i="14"/>
  <c r="B56" i="14"/>
  <c r="C56" i="14"/>
  <c r="D62" i="12"/>
  <c r="C62" i="12"/>
  <c r="B62" i="12"/>
  <c r="F62" i="12"/>
  <c r="E62" i="12"/>
  <c r="E67" i="11"/>
  <c r="D67" i="11"/>
  <c r="B67" i="11"/>
  <c r="C67" i="11"/>
  <c r="F67" i="11"/>
  <c r="D70" i="10"/>
  <c r="C70" i="10"/>
  <c r="B70" i="10"/>
  <c r="F70" i="10"/>
  <c r="E70" i="10"/>
  <c r="E73" i="11"/>
  <c r="C73" i="11"/>
  <c r="D73" i="11"/>
  <c r="F73" i="11"/>
  <c r="B73" i="11"/>
  <c r="D76" i="11"/>
  <c r="C76" i="11"/>
  <c r="B76" i="11"/>
  <c r="F76" i="11"/>
  <c r="E76" i="11"/>
  <c r="F79" i="11"/>
  <c r="B79" i="11"/>
  <c r="C79" i="11"/>
  <c r="E79" i="11"/>
  <c r="D79" i="11"/>
  <c r="D82" i="11"/>
  <c r="B82" i="11"/>
  <c r="E82" i="11"/>
  <c r="F82" i="11"/>
  <c r="C82" i="11"/>
  <c r="E85" i="11"/>
  <c r="D85" i="11"/>
  <c r="C85" i="11"/>
  <c r="F85" i="11"/>
  <c r="B85" i="11"/>
  <c r="D88" i="11"/>
  <c r="C88" i="11"/>
  <c r="B88" i="11"/>
  <c r="F88" i="11"/>
  <c r="E88" i="11"/>
  <c r="E91" i="12"/>
  <c r="D91" i="12"/>
  <c r="C91" i="12"/>
  <c r="F91" i="12"/>
  <c r="B91" i="12"/>
  <c r="D94" i="10"/>
  <c r="E94" i="10"/>
  <c r="B94" i="10"/>
  <c r="C94" i="10"/>
  <c r="F94" i="10"/>
  <c r="C97" i="12"/>
  <c r="D97" i="12"/>
  <c r="E97" i="12"/>
  <c r="F97" i="12"/>
  <c r="B97" i="12"/>
  <c r="D100" i="11"/>
  <c r="C100" i="11"/>
  <c r="B100" i="11"/>
  <c r="F100" i="11"/>
  <c r="E100" i="11"/>
  <c r="F103" i="11"/>
  <c r="C103" i="11"/>
  <c r="E103" i="11"/>
  <c r="D103" i="11"/>
  <c r="B103" i="11"/>
  <c r="E106" i="10"/>
  <c r="D106" i="10"/>
  <c r="C106" i="10"/>
  <c r="B106" i="10"/>
  <c r="F106" i="10"/>
  <c r="C42" i="12"/>
  <c r="B42" i="12"/>
  <c r="E42" i="12"/>
  <c r="D42" i="12"/>
  <c r="F42" i="12"/>
  <c r="E75" i="11"/>
  <c r="D75" i="11"/>
  <c r="F75" i="11"/>
  <c r="B75" i="11"/>
  <c r="C75" i="11"/>
  <c r="D78" i="10"/>
  <c r="C78" i="10"/>
  <c r="B78" i="10"/>
  <c r="E78" i="10"/>
  <c r="F78" i="10"/>
  <c r="D84" i="11"/>
  <c r="C84" i="11"/>
  <c r="B84" i="11"/>
  <c r="F84" i="11"/>
  <c r="E84" i="11"/>
  <c r="F102" i="11"/>
  <c r="B102" i="11"/>
  <c r="C102" i="11"/>
  <c r="E102" i="11"/>
  <c r="D102" i="11"/>
  <c r="C27" i="14"/>
  <c r="D27" i="14"/>
  <c r="F27" i="14"/>
  <c r="G27" i="14"/>
  <c r="B27" i="14"/>
  <c r="E27" i="14"/>
  <c r="E33" i="14"/>
  <c r="G33" i="14"/>
  <c r="F33" i="14"/>
  <c r="B33" i="14"/>
  <c r="D33" i="14"/>
  <c r="C33" i="14"/>
  <c r="E39" i="12"/>
  <c r="F39" i="12"/>
  <c r="D39" i="12"/>
  <c r="C39" i="12"/>
  <c r="B39" i="12"/>
  <c r="C45" i="11"/>
  <c r="B45" i="11"/>
  <c r="F45" i="11"/>
  <c r="E45" i="11"/>
  <c r="D45" i="11"/>
  <c r="C51" i="9"/>
  <c r="F51" i="9"/>
  <c r="E51" i="9"/>
  <c r="D51" i="9"/>
  <c r="B51" i="9"/>
  <c r="E57" i="9"/>
  <c r="D57" i="9"/>
  <c r="C57" i="9"/>
  <c r="F57" i="9"/>
  <c r="B57" i="9"/>
  <c r="G63" i="15"/>
  <c r="D63" i="15"/>
  <c r="E63" i="15"/>
  <c r="B63" i="15"/>
  <c r="F63" i="15"/>
  <c r="C63" i="15"/>
  <c r="B48" i="15"/>
  <c r="G48" i="15"/>
  <c r="F48" i="15"/>
  <c r="E48" i="15"/>
  <c r="D48" i="15"/>
  <c r="C48" i="15"/>
  <c r="D60" i="15"/>
  <c r="C60" i="15"/>
  <c r="B60" i="15"/>
  <c r="G60" i="15"/>
  <c r="F60" i="15"/>
  <c r="E60" i="15"/>
  <c r="E66" i="15"/>
  <c r="D66" i="15"/>
  <c r="G66" i="15"/>
  <c r="F66" i="15"/>
  <c r="C66" i="15"/>
  <c r="B66" i="15"/>
  <c r="E93" i="15"/>
  <c r="F93" i="15"/>
  <c r="D93" i="15"/>
  <c r="C93" i="15"/>
  <c r="B93" i="15"/>
  <c r="G93" i="15"/>
  <c r="G96" i="15"/>
  <c r="F96" i="15"/>
  <c r="E96" i="15"/>
  <c r="D96" i="15"/>
  <c r="C96" i="15"/>
  <c r="B96" i="15"/>
  <c r="G99" i="15"/>
  <c r="E99" i="15"/>
  <c r="D99" i="15"/>
  <c r="B99" i="15"/>
  <c r="F99" i="15"/>
  <c r="C99" i="15"/>
  <c r="E105" i="15"/>
  <c r="B105" i="15"/>
  <c r="G105" i="15"/>
  <c r="F105" i="15"/>
  <c r="D105" i="15"/>
  <c r="C105" i="15"/>
  <c r="F22" i="15"/>
  <c r="C22" i="15"/>
  <c r="D22" i="15"/>
  <c r="G22" i="15"/>
  <c r="E22" i="15"/>
  <c r="B22" i="15"/>
  <c r="E28" i="15"/>
  <c r="D28" i="15"/>
  <c r="F28" i="15"/>
  <c r="C28" i="15"/>
  <c r="G28" i="15"/>
  <c r="B28" i="15"/>
  <c r="D34" i="15"/>
  <c r="B34" i="15"/>
  <c r="F34" i="15"/>
  <c r="G34" i="15"/>
  <c r="C34" i="15"/>
  <c r="E34" i="15"/>
  <c r="F40" i="15"/>
  <c r="D40" i="15"/>
  <c r="B40" i="15"/>
  <c r="E40" i="15"/>
  <c r="G40" i="15"/>
  <c r="C40" i="15"/>
  <c r="G46" i="15"/>
  <c r="E46" i="15"/>
  <c r="C46" i="15"/>
  <c r="D46" i="15"/>
  <c r="F46" i="15"/>
  <c r="B46" i="15"/>
  <c r="C52" i="15"/>
  <c r="B52" i="15"/>
  <c r="G52" i="15"/>
  <c r="F52" i="15"/>
  <c r="E52" i="15"/>
  <c r="D52" i="15"/>
  <c r="B58" i="15"/>
  <c r="E58" i="15"/>
  <c r="D58" i="15"/>
  <c r="C58" i="15"/>
  <c r="F58" i="15"/>
  <c r="G58" i="15"/>
  <c r="E64" i="15"/>
  <c r="D64" i="15"/>
  <c r="C64" i="15"/>
  <c r="B64" i="15"/>
  <c r="G64" i="15"/>
  <c r="F64" i="15"/>
  <c r="D68" i="14"/>
  <c r="F68" i="14"/>
  <c r="B68" i="14"/>
  <c r="C68" i="14"/>
  <c r="G68" i="14"/>
  <c r="E68" i="14"/>
  <c r="D71" i="12"/>
  <c r="E71" i="12"/>
  <c r="C71" i="12"/>
  <c r="F71" i="12"/>
  <c r="B71" i="12"/>
  <c r="D74" i="11"/>
  <c r="B74" i="11"/>
  <c r="E74" i="11"/>
  <c r="C74" i="11"/>
  <c r="F74" i="11"/>
  <c r="E77" i="11"/>
  <c r="D77" i="11"/>
  <c r="C77" i="11"/>
  <c r="F77" i="11"/>
  <c r="B77" i="11"/>
  <c r="D80" i="9"/>
  <c r="C80" i="9"/>
  <c r="B80" i="9"/>
  <c r="E80" i="9"/>
  <c r="F80" i="9"/>
  <c r="G83" i="15"/>
  <c r="E83" i="15"/>
  <c r="D83" i="15"/>
  <c r="F83" i="15"/>
  <c r="C83" i="15"/>
  <c r="B83" i="15"/>
  <c r="F86" i="14"/>
  <c r="B86" i="14"/>
  <c r="E86" i="14"/>
  <c r="C86" i="14"/>
  <c r="D86" i="14"/>
  <c r="G86" i="14"/>
  <c r="D89" i="12"/>
  <c r="C89" i="12"/>
  <c r="F89" i="12"/>
  <c r="B89" i="12"/>
  <c r="E89" i="12"/>
  <c r="D92" i="10"/>
  <c r="E92" i="10"/>
  <c r="C92" i="10"/>
  <c r="B92" i="10"/>
  <c r="F92" i="10"/>
  <c r="F95" i="10"/>
  <c r="D95" i="10"/>
  <c r="C95" i="10"/>
  <c r="E95" i="10"/>
  <c r="B95" i="10"/>
  <c r="D98" i="9"/>
  <c r="C98" i="9"/>
  <c r="B98" i="9"/>
  <c r="F98" i="9"/>
  <c r="E98" i="9"/>
  <c r="E101" i="15"/>
  <c r="G101" i="15"/>
  <c r="F101" i="15"/>
  <c r="D101" i="15"/>
  <c r="C101" i="15"/>
  <c r="B101" i="15"/>
  <c r="D104" i="14"/>
  <c r="G104" i="14"/>
  <c r="B104" i="14"/>
  <c r="E104" i="14"/>
  <c r="F104" i="14"/>
  <c r="C104" i="14"/>
  <c r="F107" i="12"/>
  <c r="D107" i="12"/>
  <c r="C107" i="12"/>
  <c r="B107" i="12"/>
  <c r="E107" i="12"/>
  <c r="B36" i="11"/>
  <c r="F36" i="11"/>
  <c r="E36" i="11"/>
  <c r="D36" i="11"/>
  <c r="C36" i="11"/>
  <c r="D72" i="11"/>
  <c r="C72" i="11"/>
  <c r="B72" i="11"/>
  <c r="F72" i="11"/>
  <c r="E72" i="11"/>
  <c r="D23" i="11"/>
  <c r="C23" i="11"/>
  <c r="E23" i="11"/>
  <c r="B23" i="11"/>
  <c r="F23" i="11"/>
  <c r="D29" i="12"/>
  <c r="E29" i="12"/>
  <c r="C29" i="12"/>
  <c r="F29" i="12"/>
  <c r="B29" i="12"/>
  <c r="C35" i="11"/>
  <c r="E35" i="11"/>
  <c r="B35" i="11"/>
  <c r="D35" i="11"/>
  <c r="F35" i="11"/>
  <c r="D41" i="12"/>
  <c r="E41" i="12"/>
  <c r="C41" i="12"/>
  <c r="B41" i="12"/>
  <c r="F41" i="12"/>
  <c r="D47" i="11"/>
  <c r="C47" i="11"/>
  <c r="B47" i="11"/>
  <c r="F47" i="11"/>
  <c r="E47" i="11"/>
  <c r="E53" i="10"/>
  <c r="C53" i="10"/>
  <c r="D53" i="10"/>
  <c r="F53" i="10"/>
  <c r="B53" i="10"/>
  <c r="E59" i="11"/>
  <c r="D59" i="11"/>
  <c r="B59" i="11"/>
  <c r="F59" i="11"/>
  <c r="C59" i="11"/>
  <c r="F65" i="12"/>
  <c r="B65" i="12"/>
  <c r="E65" i="12"/>
  <c r="D65" i="12"/>
  <c r="C65" i="12"/>
  <c r="B54" i="11"/>
  <c r="D54" i="11"/>
  <c r="F54" i="11"/>
  <c r="C54" i="11"/>
  <c r="E54" i="11"/>
  <c r="E69" i="11"/>
  <c r="D69" i="11"/>
  <c r="C69" i="11"/>
  <c r="F69" i="11"/>
  <c r="B69" i="11"/>
  <c r="E81" i="9"/>
  <c r="D81" i="9"/>
  <c r="C81" i="9"/>
  <c r="B81" i="9"/>
  <c r="F81" i="9"/>
  <c r="F87" i="10"/>
  <c r="D87" i="10"/>
  <c r="C87" i="10"/>
  <c r="E87" i="10"/>
  <c r="B87" i="10"/>
  <c r="D90" i="10"/>
  <c r="B90" i="10"/>
  <c r="F90" i="10"/>
  <c r="E90" i="10"/>
  <c r="C90" i="10"/>
  <c r="D37" i="10"/>
  <c r="E37" i="10"/>
  <c r="C37" i="10"/>
  <c r="B37" i="10"/>
  <c r="F37" i="10"/>
  <c r="E55" i="14"/>
  <c r="F55" i="14"/>
  <c r="B55" i="14"/>
  <c r="D55" i="14"/>
  <c r="C55" i="14"/>
  <c r="G55" i="14"/>
  <c r="F38" i="9"/>
  <c r="D38" i="9"/>
  <c r="C38" i="9"/>
  <c r="E38" i="9"/>
  <c r="B38" i="9"/>
  <c r="B56" i="12"/>
  <c r="C56" i="12"/>
  <c r="E56" i="12"/>
  <c r="D56" i="12"/>
  <c r="F56" i="12"/>
  <c r="B70" i="11"/>
  <c r="C70" i="11"/>
  <c r="E70" i="11"/>
  <c r="D70" i="11"/>
  <c r="F70" i="11"/>
  <c r="D82" i="10"/>
  <c r="B82" i="10"/>
  <c r="F82" i="10"/>
  <c r="E82" i="10"/>
  <c r="C82" i="10"/>
  <c r="F91" i="10"/>
  <c r="D91" i="10"/>
  <c r="C91" i="10"/>
  <c r="E91" i="10"/>
  <c r="B91" i="10"/>
  <c r="F103" i="10"/>
  <c r="D103" i="10"/>
  <c r="C103" i="10"/>
  <c r="E103" i="10"/>
  <c r="B103" i="10"/>
  <c r="E75" i="10"/>
  <c r="D75" i="10"/>
  <c r="C75" i="10"/>
  <c r="F75" i="10"/>
  <c r="B75" i="10"/>
  <c r="E102" i="10"/>
  <c r="D102" i="10"/>
  <c r="C102" i="10"/>
  <c r="B102" i="10"/>
  <c r="F102" i="10"/>
  <c r="C39" i="11"/>
  <c r="F39" i="11"/>
  <c r="B39" i="11"/>
  <c r="E39" i="11"/>
  <c r="D39" i="11"/>
  <c r="E57" i="15"/>
  <c r="B57" i="15"/>
  <c r="G57" i="15"/>
  <c r="F57" i="15"/>
  <c r="D57" i="15"/>
  <c r="C57" i="15"/>
  <c r="D60" i="14"/>
  <c r="C60" i="14"/>
  <c r="F60" i="14"/>
  <c r="E60" i="14"/>
  <c r="B60" i="14"/>
  <c r="G60" i="14"/>
  <c r="D96" i="14"/>
  <c r="C96" i="14"/>
  <c r="G96" i="14"/>
  <c r="E96" i="14"/>
  <c r="B96" i="14"/>
  <c r="F96" i="14"/>
  <c r="E34" i="14"/>
  <c r="C34" i="14"/>
  <c r="D34" i="14"/>
  <c r="B34" i="14"/>
  <c r="G34" i="14"/>
  <c r="F34" i="14"/>
  <c r="F52" i="14"/>
  <c r="D52" i="14"/>
  <c r="B52" i="14"/>
  <c r="G52" i="14"/>
  <c r="C52" i="14"/>
  <c r="E52" i="14"/>
  <c r="D68" i="12"/>
  <c r="E68" i="12"/>
  <c r="B68" i="12"/>
  <c r="C68" i="12"/>
  <c r="F68" i="12"/>
  <c r="C77" i="9"/>
  <c r="E77" i="9"/>
  <c r="B77" i="9"/>
  <c r="F77" i="9"/>
  <c r="D77" i="9"/>
  <c r="D86" i="12"/>
  <c r="F86" i="12"/>
  <c r="C86" i="12"/>
  <c r="B86" i="12"/>
  <c r="E86" i="12"/>
  <c r="E98" i="15"/>
  <c r="D98" i="15"/>
  <c r="G98" i="15"/>
  <c r="F98" i="15"/>
  <c r="C98" i="15"/>
  <c r="B98" i="15"/>
  <c r="E87" i="9"/>
  <c r="D87" i="9"/>
  <c r="C87" i="9"/>
  <c r="B87" i="9"/>
  <c r="F87" i="9"/>
  <c r="D48" i="4"/>
  <c r="E28" i="4"/>
  <c r="E95" i="4"/>
  <c r="E25" i="14"/>
  <c r="G25" i="14"/>
  <c r="C25" i="14"/>
  <c r="F25" i="14"/>
  <c r="B25" i="14"/>
  <c r="D25" i="14"/>
  <c r="C31" i="14"/>
  <c r="D31" i="14"/>
  <c r="G31" i="14"/>
  <c r="F31" i="14"/>
  <c r="E31" i="14"/>
  <c r="B31" i="14"/>
  <c r="E37" i="12"/>
  <c r="F37" i="12"/>
  <c r="D37" i="12"/>
  <c r="C37" i="12"/>
  <c r="B37" i="12"/>
  <c r="B43" i="11"/>
  <c r="F43" i="11"/>
  <c r="E43" i="11"/>
  <c r="D43" i="11"/>
  <c r="C43" i="11"/>
  <c r="D49" i="10"/>
  <c r="B49" i="10"/>
  <c r="C49" i="10"/>
  <c r="F49" i="10"/>
  <c r="E49" i="10"/>
  <c r="E55" i="10"/>
  <c r="C55" i="10"/>
  <c r="D55" i="10"/>
  <c r="F55" i="10"/>
  <c r="B55" i="10"/>
  <c r="E61" i="15"/>
  <c r="C61" i="15"/>
  <c r="B61" i="15"/>
  <c r="G61" i="15"/>
  <c r="F61" i="15"/>
  <c r="D61" i="15"/>
  <c r="F24" i="9"/>
  <c r="E24" i="9"/>
  <c r="D24" i="9"/>
  <c r="B24" i="9"/>
  <c r="C24" i="9"/>
  <c r="E30" i="11"/>
  <c r="D30" i="11"/>
  <c r="B30" i="11"/>
  <c r="C30" i="11"/>
  <c r="F30" i="11"/>
  <c r="E26" i="14"/>
  <c r="B26" i="14"/>
  <c r="F26" i="14"/>
  <c r="G26" i="14"/>
  <c r="D26" i="14"/>
  <c r="C26" i="14"/>
  <c r="E32" i="12"/>
  <c r="B32" i="12"/>
  <c r="D32" i="12"/>
  <c r="C32" i="12"/>
  <c r="F32" i="12"/>
  <c r="C38" i="10"/>
  <c r="F38" i="10"/>
  <c r="B38" i="10"/>
  <c r="E38" i="10"/>
  <c r="D38" i="10"/>
  <c r="F44" i="9"/>
  <c r="E44" i="9"/>
  <c r="D44" i="9"/>
  <c r="C44" i="9"/>
  <c r="B44" i="9"/>
  <c r="D50" i="10"/>
  <c r="F50" i="10"/>
  <c r="C50" i="10"/>
  <c r="B50" i="10"/>
  <c r="E50" i="10"/>
  <c r="C56" i="15"/>
  <c r="B56" i="15"/>
  <c r="G56" i="15"/>
  <c r="F56" i="15"/>
  <c r="E56" i="15"/>
  <c r="D56" i="15"/>
  <c r="E62" i="14"/>
  <c r="B62" i="14"/>
  <c r="C62" i="14"/>
  <c r="D62" i="14"/>
  <c r="F62" i="14"/>
  <c r="G62" i="14"/>
  <c r="E67" i="12"/>
  <c r="D67" i="12"/>
  <c r="C67" i="12"/>
  <c r="F67" i="12"/>
  <c r="B67" i="12"/>
  <c r="D70" i="12"/>
  <c r="F70" i="12"/>
  <c r="C70" i="12"/>
  <c r="B70" i="12"/>
  <c r="E70" i="12"/>
  <c r="B73" i="12"/>
  <c r="E73" i="12"/>
  <c r="D73" i="12"/>
  <c r="F73" i="12"/>
  <c r="C73" i="12"/>
  <c r="D76" i="12"/>
  <c r="E76" i="12"/>
  <c r="B76" i="12"/>
  <c r="F76" i="12"/>
  <c r="C76" i="12"/>
  <c r="D79" i="12"/>
  <c r="E79" i="12"/>
  <c r="C79" i="12"/>
  <c r="F79" i="12"/>
  <c r="B79" i="12"/>
  <c r="D82" i="12"/>
  <c r="B82" i="12"/>
  <c r="F82" i="12"/>
  <c r="E82" i="12"/>
  <c r="C82" i="12"/>
  <c r="E85" i="12"/>
  <c r="D85" i="12"/>
  <c r="F85" i="12"/>
  <c r="B85" i="12"/>
  <c r="C85" i="12"/>
  <c r="B88" i="12"/>
  <c r="D88" i="12"/>
  <c r="F88" i="12"/>
  <c r="E88" i="12"/>
  <c r="C88" i="12"/>
  <c r="E91" i="11"/>
  <c r="D91" i="11"/>
  <c r="B91" i="11"/>
  <c r="C91" i="11"/>
  <c r="F91" i="11"/>
  <c r="D94" i="12"/>
  <c r="F94" i="12"/>
  <c r="C94" i="12"/>
  <c r="B94" i="12"/>
  <c r="E94" i="12"/>
  <c r="E97" i="11"/>
  <c r="C97" i="11"/>
  <c r="F97" i="11"/>
  <c r="B97" i="11"/>
  <c r="D97" i="11"/>
  <c r="D100" i="12"/>
  <c r="C100" i="12"/>
  <c r="B100" i="12"/>
  <c r="F100" i="12"/>
  <c r="E100" i="12"/>
  <c r="F103" i="12"/>
  <c r="C103" i="12"/>
  <c r="D103" i="12"/>
  <c r="B103" i="12"/>
  <c r="E103" i="12"/>
  <c r="D106" i="12"/>
  <c r="C106" i="12"/>
  <c r="B106" i="12"/>
  <c r="F106" i="12"/>
  <c r="E106" i="12"/>
  <c r="E42" i="11"/>
  <c r="F42" i="11"/>
  <c r="C42" i="11"/>
  <c r="B42" i="11"/>
  <c r="D42" i="11"/>
  <c r="C75" i="12"/>
  <c r="E75" i="12"/>
  <c r="D75" i="12"/>
  <c r="F75" i="12"/>
  <c r="B75" i="12"/>
  <c r="D78" i="12"/>
  <c r="F78" i="12"/>
  <c r="C78" i="12"/>
  <c r="B78" i="12"/>
  <c r="E78" i="12"/>
  <c r="D84" i="12"/>
  <c r="E84" i="12"/>
  <c r="B84" i="12"/>
  <c r="C84" i="12"/>
  <c r="F84" i="12"/>
  <c r="D102" i="12"/>
  <c r="F102" i="12"/>
  <c r="E102" i="12"/>
  <c r="C102" i="12"/>
  <c r="B102" i="12"/>
  <c r="F27" i="9"/>
  <c r="E27" i="9"/>
  <c r="D27" i="9"/>
  <c r="C27" i="9"/>
  <c r="B27" i="9"/>
  <c r="F33" i="15"/>
  <c r="D33" i="15"/>
  <c r="C33" i="15"/>
  <c r="G33" i="15"/>
  <c r="E33" i="15"/>
  <c r="B33" i="15"/>
  <c r="D39" i="14"/>
  <c r="F39" i="14"/>
  <c r="B39" i="14"/>
  <c r="G39" i="14"/>
  <c r="E39" i="14"/>
  <c r="C39" i="14"/>
  <c r="D45" i="12"/>
  <c r="E45" i="12"/>
  <c r="C45" i="12"/>
  <c r="B45" i="12"/>
  <c r="F45" i="12"/>
  <c r="F51" i="11"/>
  <c r="B51" i="11"/>
  <c r="D51" i="11"/>
  <c r="E51" i="11"/>
  <c r="C51" i="11"/>
  <c r="C57" i="10"/>
  <c r="E57" i="10"/>
  <c r="F57" i="10"/>
  <c r="B57" i="10"/>
  <c r="D57" i="10"/>
  <c r="E63" i="10"/>
  <c r="C63" i="10"/>
  <c r="D63" i="10"/>
  <c r="F63" i="10"/>
  <c r="B63" i="10"/>
  <c r="F48" i="9"/>
  <c r="D48" i="9"/>
  <c r="C48" i="9"/>
  <c r="E48" i="9"/>
  <c r="B48" i="9"/>
  <c r="F60" i="9"/>
  <c r="B60" i="9"/>
  <c r="D60" i="9"/>
  <c r="E60" i="9"/>
  <c r="C60" i="9"/>
  <c r="C66" i="9"/>
  <c r="B66" i="9"/>
  <c r="E66" i="9"/>
  <c r="D66" i="9"/>
  <c r="F66" i="9"/>
  <c r="E93" i="9"/>
  <c r="F93" i="9"/>
  <c r="B93" i="9"/>
  <c r="D93" i="9"/>
  <c r="C93" i="9"/>
  <c r="D96" i="9"/>
  <c r="E96" i="9"/>
  <c r="C96" i="9"/>
  <c r="B96" i="9"/>
  <c r="F96" i="9"/>
  <c r="D99" i="9"/>
  <c r="C99" i="9"/>
  <c r="B99" i="9"/>
  <c r="F99" i="9"/>
  <c r="E99" i="9"/>
  <c r="F105" i="9"/>
  <c r="D105" i="9"/>
  <c r="C105" i="9"/>
  <c r="B105" i="9"/>
  <c r="E105" i="9"/>
  <c r="B22" i="9"/>
  <c r="C22" i="9"/>
  <c r="F22" i="9"/>
  <c r="E22" i="9"/>
  <c r="D22" i="9"/>
  <c r="F28" i="9"/>
  <c r="C28" i="9"/>
  <c r="B28" i="9"/>
  <c r="D28" i="9"/>
  <c r="E28" i="9"/>
  <c r="B34" i="9"/>
  <c r="F34" i="9"/>
  <c r="E34" i="9"/>
  <c r="D34" i="9"/>
  <c r="C34" i="9"/>
  <c r="F40" i="9"/>
  <c r="E40" i="9"/>
  <c r="D40" i="9"/>
  <c r="C40" i="9"/>
  <c r="B40" i="9"/>
  <c r="F46" i="9"/>
  <c r="E46" i="9"/>
  <c r="D46" i="9"/>
  <c r="C46" i="9"/>
  <c r="B46" i="9"/>
  <c r="F52" i="9"/>
  <c r="E52" i="9"/>
  <c r="B52" i="9"/>
  <c r="D52" i="9"/>
  <c r="C52" i="9"/>
  <c r="C58" i="9"/>
  <c r="E58" i="9"/>
  <c r="D58" i="9"/>
  <c r="B58" i="9"/>
  <c r="F58" i="9"/>
  <c r="D64" i="9"/>
  <c r="B64" i="9"/>
  <c r="E64" i="9"/>
  <c r="C64" i="9"/>
  <c r="F64" i="9"/>
  <c r="F68" i="15"/>
  <c r="E68" i="15"/>
  <c r="D68" i="15"/>
  <c r="C68" i="15"/>
  <c r="B68" i="15"/>
  <c r="G68" i="15"/>
  <c r="E71" i="14"/>
  <c r="F71" i="14"/>
  <c r="G71" i="14"/>
  <c r="B71" i="14"/>
  <c r="C71" i="14"/>
  <c r="D71" i="14"/>
  <c r="D74" i="12"/>
  <c r="F74" i="12"/>
  <c r="E74" i="12"/>
  <c r="C74" i="12"/>
  <c r="B74" i="12"/>
  <c r="E77" i="10"/>
  <c r="C77" i="10"/>
  <c r="D77" i="10"/>
  <c r="B77" i="10"/>
  <c r="F77" i="10"/>
  <c r="D80" i="11"/>
  <c r="C80" i="11"/>
  <c r="B80" i="11"/>
  <c r="F80" i="11"/>
  <c r="E80" i="11"/>
  <c r="C83" i="9"/>
  <c r="E83" i="9"/>
  <c r="F83" i="9"/>
  <c r="B83" i="9"/>
  <c r="D83" i="9"/>
  <c r="D86" i="15"/>
  <c r="B86" i="15"/>
  <c r="E86" i="15"/>
  <c r="C86" i="15"/>
  <c r="F86" i="15"/>
  <c r="G86" i="15"/>
  <c r="F89" i="14"/>
  <c r="E89" i="14"/>
  <c r="C89" i="14"/>
  <c r="D89" i="14"/>
  <c r="G89" i="14"/>
  <c r="B89" i="14"/>
  <c r="D92" i="12"/>
  <c r="E92" i="12"/>
  <c r="B92" i="12"/>
  <c r="C92" i="12"/>
  <c r="F92" i="12"/>
  <c r="D95" i="12"/>
  <c r="E95" i="12"/>
  <c r="C95" i="12"/>
  <c r="F95" i="12"/>
  <c r="B95" i="12"/>
  <c r="D98" i="12"/>
  <c r="F98" i="12"/>
  <c r="E98" i="12"/>
  <c r="C98" i="12"/>
  <c r="B98" i="12"/>
  <c r="F101" i="9"/>
  <c r="D101" i="9"/>
  <c r="C101" i="9"/>
  <c r="E101" i="9"/>
  <c r="B101" i="9"/>
  <c r="C104" i="15"/>
  <c r="B104" i="15"/>
  <c r="G104" i="15"/>
  <c r="F104" i="15"/>
  <c r="E104" i="15"/>
  <c r="D104" i="15"/>
  <c r="G107" i="14"/>
  <c r="F107" i="14"/>
  <c r="D107" i="14"/>
  <c r="C107" i="14"/>
  <c r="E107" i="14"/>
  <c r="B107" i="14"/>
  <c r="F36" i="12"/>
  <c r="B36" i="12"/>
  <c r="D36" i="12"/>
  <c r="C36" i="12"/>
  <c r="E36" i="12"/>
  <c r="B72" i="12"/>
  <c r="F72" i="12"/>
  <c r="D72" i="12"/>
  <c r="E72" i="12"/>
  <c r="C72" i="12"/>
  <c r="B23" i="12"/>
  <c r="E23" i="12"/>
  <c r="D23" i="12"/>
  <c r="C23" i="12"/>
  <c r="F23" i="12"/>
  <c r="D29" i="11"/>
  <c r="C29" i="11"/>
  <c r="E29" i="11"/>
  <c r="F29" i="11"/>
  <c r="B29" i="11"/>
  <c r="E35" i="12"/>
  <c r="F35" i="12"/>
  <c r="D35" i="12"/>
  <c r="C35" i="12"/>
  <c r="B35" i="12"/>
  <c r="F41" i="11"/>
  <c r="E41" i="11"/>
  <c r="D41" i="11"/>
  <c r="C41" i="11"/>
  <c r="B41" i="11"/>
  <c r="D47" i="12"/>
  <c r="C47" i="12"/>
  <c r="E47" i="12"/>
  <c r="B47" i="12"/>
  <c r="F47" i="12"/>
  <c r="E53" i="12"/>
  <c r="D53" i="12"/>
  <c r="B53" i="12"/>
  <c r="F53" i="12"/>
  <c r="C53" i="12"/>
  <c r="E59" i="12"/>
  <c r="D59" i="12"/>
  <c r="C59" i="12"/>
  <c r="F59" i="12"/>
  <c r="B59" i="12"/>
  <c r="E65" i="11"/>
  <c r="C65" i="11"/>
  <c r="F65" i="11"/>
  <c r="B65" i="11"/>
  <c r="D65" i="11"/>
  <c r="D54" i="10"/>
  <c r="C54" i="10"/>
  <c r="B54" i="10"/>
  <c r="E54" i="10"/>
  <c r="F54" i="10"/>
  <c r="E69" i="10"/>
  <c r="C69" i="10"/>
  <c r="D69" i="10"/>
  <c r="F69" i="10"/>
  <c r="B69" i="10"/>
  <c r="E81" i="11"/>
  <c r="C81" i="11"/>
  <c r="F81" i="11"/>
  <c r="B81" i="11"/>
  <c r="D81" i="11"/>
  <c r="D87" i="12"/>
  <c r="C87" i="12"/>
  <c r="E87" i="12"/>
  <c r="B87" i="12"/>
  <c r="F87" i="12"/>
  <c r="D90" i="11"/>
  <c r="B90" i="11"/>
  <c r="E90" i="11"/>
  <c r="C90" i="11"/>
  <c r="F90" i="11"/>
  <c r="F25" i="12"/>
  <c r="D25" i="12"/>
  <c r="C25" i="12"/>
  <c r="E25" i="12"/>
  <c r="B25" i="12"/>
  <c r="E61" i="12"/>
  <c r="D61" i="12"/>
  <c r="F61" i="12"/>
  <c r="B61" i="12"/>
  <c r="C61" i="12"/>
  <c r="C30" i="9"/>
  <c r="B30" i="9"/>
  <c r="F30" i="9"/>
  <c r="D30" i="9"/>
  <c r="E30" i="9"/>
  <c r="C32" i="10"/>
  <c r="F32" i="10"/>
  <c r="B32" i="10"/>
  <c r="E32" i="10"/>
  <c r="D32" i="10"/>
  <c r="C67" i="9"/>
  <c r="F67" i="9"/>
  <c r="B67" i="9"/>
  <c r="E67" i="9"/>
  <c r="D67" i="9"/>
  <c r="F85" i="10"/>
  <c r="D85" i="10"/>
  <c r="C85" i="10"/>
  <c r="E85" i="10"/>
  <c r="B85" i="10"/>
  <c r="B106" i="11"/>
  <c r="F106" i="11"/>
  <c r="C106" i="11"/>
  <c r="E106" i="11"/>
  <c r="D106" i="11"/>
  <c r="D27" i="15"/>
  <c r="G27" i="15"/>
  <c r="F27" i="15"/>
  <c r="E27" i="15"/>
  <c r="C27" i="15"/>
  <c r="B27" i="15"/>
  <c r="F105" i="14"/>
  <c r="C105" i="14"/>
  <c r="E105" i="14"/>
  <c r="G105" i="14"/>
  <c r="D105" i="14"/>
  <c r="B105" i="14"/>
  <c r="D54" i="9"/>
  <c r="F54" i="9"/>
  <c r="E54" i="9"/>
  <c r="C54" i="9"/>
  <c r="B54" i="9"/>
  <c r="B28" i="4"/>
  <c r="C48" i="4"/>
  <c r="D28" i="4"/>
  <c r="F59" i="4"/>
  <c r="E25" i="10"/>
  <c r="D25" i="10"/>
  <c r="C25" i="10"/>
  <c r="B25" i="10"/>
  <c r="F25" i="10"/>
  <c r="F31" i="15"/>
  <c r="E31" i="15"/>
  <c r="D31" i="15"/>
  <c r="C31" i="15"/>
  <c r="G31" i="15"/>
  <c r="B31" i="15"/>
  <c r="E37" i="14"/>
  <c r="B37" i="14"/>
  <c r="C37" i="14"/>
  <c r="G37" i="14"/>
  <c r="D37" i="14"/>
  <c r="F37" i="14"/>
  <c r="D43" i="12"/>
  <c r="E43" i="12"/>
  <c r="C43" i="12"/>
  <c r="F43" i="12"/>
  <c r="B43" i="12"/>
  <c r="E49" i="11"/>
  <c r="D49" i="11"/>
  <c r="C49" i="11"/>
  <c r="F49" i="11"/>
  <c r="B49" i="11"/>
  <c r="E55" i="9"/>
  <c r="D55" i="9"/>
  <c r="C55" i="9"/>
  <c r="B55" i="9"/>
  <c r="F55" i="9"/>
  <c r="B61" i="9"/>
  <c r="D61" i="9"/>
  <c r="C61" i="9"/>
  <c r="E61" i="9"/>
  <c r="F61" i="9"/>
  <c r="F24" i="12"/>
  <c r="E24" i="12"/>
  <c r="D24" i="12"/>
  <c r="C24" i="12"/>
  <c r="B24" i="12"/>
  <c r="E30" i="12"/>
  <c r="F30" i="12"/>
  <c r="D30" i="12"/>
  <c r="C30" i="12"/>
  <c r="B30" i="12"/>
  <c r="F26" i="15"/>
  <c r="G26" i="15"/>
  <c r="D26" i="15"/>
  <c r="C26" i="15"/>
  <c r="E26" i="15"/>
  <c r="B26" i="15"/>
  <c r="C32" i="14"/>
  <c r="G32" i="14"/>
  <c r="D32" i="14"/>
  <c r="F32" i="14"/>
  <c r="E32" i="14"/>
  <c r="B32" i="14"/>
  <c r="E38" i="12"/>
  <c r="C38" i="12"/>
  <c r="B38" i="12"/>
  <c r="F38" i="12"/>
  <c r="D38" i="12"/>
  <c r="E44" i="11"/>
  <c r="B44" i="11"/>
  <c r="D44" i="11"/>
  <c r="C44" i="11"/>
  <c r="F44" i="11"/>
  <c r="C50" i="12"/>
  <c r="D50" i="12"/>
  <c r="E50" i="12"/>
  <c r="F50" i="12"/>
  <c r="B50" i="12"/>
  <c r="B56" i="10"/>
  <c r="C56" i="10"/>
  <c r="F56" i="10"/>
  <c r="D56" i="10"/>
  <c r="E56" i="10"/>
  <c r="D62" i="15"/>
  <c r="G62" i="15"/>
  <c r="C62" i="15"/>
  <c r="F62" i="15"/>
  <c r="E62" i="15"/>
  <c r="B62" i="15"/>
  <c r="D67" i="14"/>
  <c r="F67" i="14"/>
  <c r="E67" i="14"/>
  <c r="C67" i="14"/>
  <c r="G67" i="14"/>
  <c r="B67" i="14"/>
  <c r="E70" i="14"/>
  <c r="F70" i="14"/>
  <c r="D70" i="14"/>
  <c r="B70" i="14"/>
  <c r="G70" i="14"/>
  <c r="C70" i="14"/>
  <c r="E73" i="14"/>
  <c r="F73" i="14"/>
  <c r="C73" i="14"/>
  <c r="D73" i="14"/>
  <c r="B73" i="14"/>
  <c r="G73" i="14"/>
  <c r="D76" i="14"/>
  <c r="E76" i="14"/>
  <c r="F76" i="14"/>
  <c r="B76" i="14"/>
  <c r="G76" i="14"/>
  <c r="C76" i="14"/>
  <c r="E79" i="14"/>
  <c r="C79" i="14"/>
  <c r="D79" i="14"/>
  <c r="G79" i="14"/>
  <c r="B79" i="14"/>
  <c r="F79" i="14"/>
  <c r="D82" i="14"/>
  <c r="F82" i="14"/>
  <c r="E82" i="14"/>
  <c r="C82" i="14"/>
  <c r="B82" i="14"/>
  <c r="G82" i="14"/>
  <c r="E85" i="14"/>
  <c r="F85" i="14"/>
  <c r="B85" i="14"/>
  <c r="G85" i="14"/>
  <c r="C85" i="14"/>
  <c r="D85" i="14"/>
  <c r="D88" i="14"/>
  <c r="F88" i="14"/>
  <c r="G88" i="14"/>
  <c r="E88" i="14"/>
  <c r="B88" i="14"/>
  <c r="C88" i="14"/>
  <c r="E91" i="14"/>
  <c r="C91" i="14"/>
  <c r="F91" i="14"/>
  <c r="D91" i="14"/>
  <c r="G91" i="14"/>
  <c r="B91" i="14"/>
  <c r="E94" i="14"/>
  <c r="B94" i="14"/>
  <c r="C94" i="14"/>
  <c r="F94" i="14"/>
  <c r="D94" i="14"/>
  <c r="G94" i="14"/>
  <c r="E97" i="14"/>
  <c r="D97" i="14"/>
  <c r="C97" i="14"/>
  <c r="F97" i="14"/>
  <c r="G97" i="14"/>
  <c r="B97" i="14"/>
  <c r="D100" i="14"/>
  <c r="F100" i="14"/>
  <c r="E100" i="14"/>
  <c r="B100" i="14"/>
  <c r="C100" i="14"/>
  <c r="G100" i="14"/>
  <c r="D103" i="14"/>
  <c r="F103" i="14"/>
  <c r="B103" i="14"/>
  <c r="E103" i="14"/>
  <c r="C103" i="14"/>
  <c r="G103" i="14"/>
  <c r="F106" i="14"/>
  <c r="D106" i="14"/>
  <c r="G106" i="14"/>
  <c r="E106" i="14"/>
  <c r="B106" i="14"/>
  <c r="C106" i="14"/>
  <c r="D42" i="14"/>
  <c r="B42" i="14"/>
  <c r="G42" i="14"/>
  <c r="C42" i="14"/>
  <c r="E42" i="14"/>
  <c r="F42" i="14"/>
  <c r="F75" i="14"/>
  <c r="D75" i="14"/>
  <c r="E75" i="14"/>
  <c r="G75" i="14"/>
  <c r="C75" i="14"/>
  <c r="B75" i="14"/>
  <c r="E78" i="14"/>
  <c r="B78" i="14"/>
  <c r="F78" i="14"/>
  <c r="C78" i="14"/>
  <c r="D78" i="14"/>
  <c r="G78" i="14"/>
  <c r="F84" i="14"/>
  <c r="C84" i="14"/>
  <c r="B84" i="14"/>
  <c r="E84" i="14"/>
  <c r="G84" i="14"/>
  <c r="D84" i="14"/>
  <c r="F102" i="14"/>
  <c r="B102" i="14"/>
  <c r="D102" i="14"/>
  <c r="E102" i="14"/>
  <c r="G102" i="14"/>
  <c r="C102" i="14"/>
  <c r="D27" i="11"/>
  <c r="E27" i="11"/>
  <c r="C27" i="11"/>
  <c r="B27" i="11"/>
  <c r="F27" i="11"/>
  <c r="C33" i="9"/>
  <c r="F33" i="9"/>
  <c r="D33" i="9"/>
  <c r="B33" i="9"/>
  <c r="E33" i="9"/>
  <c r="F39" i="15"/>
  <c r="D39" i="15"/>
  <c r="G39" i="15"/>
  <c r="E39" i="15"/>
  <c r="C39" i="15"/>
  <c r="B39" i="15"/>
  <c r="F45" i="14"/>
  <c r="G45" i="14"/>
  <c r="E45" i="14"/>
  <c r="C45" i="14"/>
  <c r="D45" i="14"/>
  <c r="B45" i="14"/>
  <c r="F51" i="12"/>
  <c r="E51" i="12"/>
  <c r="D51" i="12"/>
  <c r="C51" i="12"/>
  <c r="B51" i="12"/>
  <c r="C57" i="12"/>
  <c r="F57" i="12"/>
  <c r="B57" i="12"/>
  <c r="E57" i="12"/>
  <c r="D57" i="12"/>
  <c r="E63" i="9"/>
  <c r="D63" i="9"/>
  <c r="C63" i="9"/>
  <c r="F63" i="9"/>
  <c r="B63" i="9"/>
  <c r="C48" i="10"/>
  <c r="B48" i="10"/>
  <c r="E48" i="10"/>
  <c r="D48" i="10"/>
  <c r="F48" i="10"/>
  <c r="D60" i="10"/>
  <c r="B60" i="10"/>
  <c r="E60" i="10"/>
  <c r="C60" i="10"/>
  <c r="F60" i="10"/>
  <c r="D66" i="10"/>
  <c r="F66" i="10"/>
  <c r="C66" i="10"/>
  <c r="B66" i="10"/>
  <c r="E66" i="10"/>
  <c r="F93" i="10"/>
  <c r="D93" i="10"/>
  <c r="C93" i="10"/>
  <c r="E93" i="10"/>
  <c r="B93" i="10"/>
  <c r="D96" i="11"/>
  <c r="C96" i="11"/>
  <c r="B96" i="11"/>
  <c r="F96" i="11"/>
  <c r="E96" i="11"/>
  <c r="F99" i="10"/>
  <c r="D99" i="10"/>
  <c r="C99" i="10"/>
  <c r="B99" i="10"/>
  <c r="E99" i="10"/>
  <c r="F105" i="10"/>
  <c r="C105" i="10"/>
  <c r="D105" i="10"/>
  <c r="E105" i="10"/>
  <c r="B105" i="10"/>
  <c r="E22" i="10"/>
  <c r="F22" i="10"/>
  <c r="D22" i="10"/>
  <c r="C22" i="10"/>
  <c r="B22" i="10"/>
  <c r="E28" i="10"/>
  <c r="D28" i="10"/>
  <c r="C28" i="10"/>
  <c r="B28" i="10"/>
  <c r="F28" i="10"/>
  <c r="C34" i="10"/>
  <c r="E34" i="10"/>
  <c r="D34" i="10"/>
  <c r="F34" i="10"/>
  <c r="B34" i="10"/>
  <c r="C40" i="10"/>
  <c r="D40" i="10"/>
  <c r="B40" i="10"/>
  <c r="F40" i="10"/>
  <c r="E40" i="10"/>
  <c r="E46" i="11"/>
  <c r="C46" i="11"/>
  <c r="B46" i="11"/>
  <c r="F46" i="11"/>
  <c r="D46" i="11"/>
  <c r="D52" i="10"/>
  <c r="B52" i="10"/>
  <c r="E52" i="10"/>
  <c r="C52" i="10"/>
  <c r="F52" i="10"/>
  <c r="D58" i="10"/>
  <c r="F58" i="10"/>
  <c r="C58" i="10"/>
  <c r="B58" i="10"/>
  <c r="E58" i="10"/>
  <c r="B64" i="10"/>
  <c r="D64" i="10"/>
  <c r="F64" i="10"/>
  <c r="E64" i="10"/>
  <c r="C64" i="10"/>
  <c r="B68" i="9"/>
  <c r="D68" i="9"/>
  <c r="E68" i="9"/>
  <c r="C68" i="9"/>
  <c r="F68" i="9"/>
  <c r="G71" i="15"/>
  <c r="E71" i="15"/>
  <c r="D71" i="15"/>
  <c r="F71" i="15"/>
  <c r="C71" i="15"/>
  <c r="B71" i="15"/>
  <c r="D74" i="14"/>
  <c r="B74" i="14"/>
  <c r="G74" i="14"/>
  <c r="E74" i="14"/>
  <c r="C74" i="14"/>
  <c r="F74" i="14"/>
  <c r="E77" i="12"/>
  <c r="D77" i="12"/>
  <c r="B77" i="12"/>
  <c r="C77" i="12"/>
  <c r="F77" i="12"/>
  <c r="D80" i="10"/>
  <c r="B80" i="10"/>
  <c r="F80" i="10"/>
  <c r="E80" i="10"/>
  <c r="C80" i="10"/>
  <c r="D83" i="10"/>
  <c r="C83" i="10"/>
  <c r="F83" i="10"/>
  <c r="B83" i="10"/>
  <c r="E83" i="10"/>
  <c r="B86" i="11"/>
  <c r="F86" i="11"/>
  <c r="E86" i="11"/>
  <c r="C86" i="11"/>
  <c r="D86" i="11"/>
  <c r="E89" i="15"/>
  <c r="D89" i="15"/>
  <c r="C89" i="15"/>
  <c r="B89" i="15"/>
  <c r="G89" i="15"/>
  <c r="F89" i="15"/>
  <c r="D92" i="14"/>
  <c r="B92" i="14"/>
  <c r="C92" i="14"/>
  <c r="E92" i="14"/>
  <c r="G92" i="14"/>
  <c r="F92" i="14"/>
  <c r="B95" i="11"/>
  <c r="E95" i="11"/>
  <c r="D95" i="11"/>
  <c r="C95" i="11"/>
  <c r="F95" i="11"/>
  <c r="D98" i="10"/>
  <c r="E98" i="10"/>
  <c r="C98" i="10"/>
  <c r="B98" i="10"/>
  <c r="F98" i="10"/>
  <c r="F101" i="11"/>
  <c r="E101" i="11"/>
  <c r="D101" i="11"/>
  <c r="C101" i="11"/>
  <c r="B101" i="11"/>
  <c r="D104" i="9"/>
  <c r="E104" i="9"/>
  <c r="C104" i="9"/>
  <c r="B104" i="9"/>
  <c r="F104" i="9"/>
  <c r="G107" i="15"/>
  <c r="E107" i="15"/>
  <c r="D107" i="15"/>
  <c r="F107" i="15"/>
  <c r="C107" i="15"/>
  <c r="B107" i="15"/>
  <c r="D36" i="14"/>
  <c r="E36" i="14"/>
  <c r="C36" i="14"/>
  <c r="B36" i="14"/>
  <c r="F36" i="14"/>
  <c r="G36" i="14"/>
  <c r="D72" i="14"/>
  <c r="B72" i="14"/>
  <c r="C72" i="14"/>
  <c r="G72" i="14"/>
  <c r="F72" i="14"/>
  <c r="E72" i="14"/>
  <c r="E23" i="14"/>
  <c r="B23" i="14"/>
  <c r="C23" i="14"/>
  <c r="G23" i="14"/>
  <c r="F23" i="14"/>
  <c r="D23" i="14"/>
  <c r="B29" i="14"/>
  <c r="C29" i="14"/>
  <c r="F29" i="14"/>
  <c r="D29" i="14"/>
  <c r="E29" i="14"/>
  <c r="G29" i="14"/>
  <c r="C35" i="14"/>
  <c r="F35" i="14"/>
  <c r="D35" i="14"/>
  <c r="B35" i="14"/>
  <c r="G35" i="14"/>
  <c r="E35" i="14"/>
  <c r="F41" i="14"/>
  <c r="C41" i="14"/>
  <c r="E41" i="14"/>
  <c r="B41" i="14"/>
  <c r="G41" i="14"/>
  <c r="D41" i="14"/>
  <c r="F47" i="14"/>
  <c r="G47" i="14"/>
  <c r="D47" i="14"/>
  <c r="E47" i="14"/>
  <c r="B47" i="14"/>
  <c r="C47" i="14"/>
  <c r="E53" i="14"/>
  <c r="C53" i="14"/>
  <c r="F53" i="14"/>
  <c r="D53" i="14"/>
  <c r="G53" i="14"/>
  <c r="B53" i="14"/>
  <c r="E59" i="14"/>
  <c r="F59" i="14"/>
  <c r="C59" i="14"/>
  <c r="G59" i="14"/>
  <c r="B59" i="14"/>
  <c r="D59" i="14"/>
  <c r="E65" i="14"/>
  <c r="D65" i="14"/>
  <c r="F65" i="14"/>
  <c r="C65" i="14"/>
  <c r="G65" i="14"/>
  <c r="B65" i="14"/>
  <c r="D54" i="12"/>
  <c r="B54" i="12"/>
  <c r="F54" i="12"/>
  <c r="C54" i="12"/>
  <c r="E54" i="12"/>
  <c r="E69" i="12"/>
  <c r="D69" i="12"/>
  <c r="C69" i="12"/>
  <c r="F69" i="12"/>
  <c r="B69" i="12"/>
  <c r="E81" i="12"/>
  <c r="D81" i="12"/>
  <c r="B81" i="12"/>
  <c r="C81" i="12"/>
  <c r="F81" i="12"/>
  <c r="F87" i="11"/>
  <c r="C87" i="11"/>
  <c r="B87" i="11"/>
  <c r="E87" i="11"/>
  <c r="D87" i="11"/>
  <c r="D90" i="12"/>
  <c r="C90" i="12"/>
  <c r="B90" i="12"/>
  <c r="F90" i="12"/>
  <c r="E90" i="12"/>
  <c r="D44" i="15"/>
  <c r="C44" i="15"/>
  <c r="B44" i="15"/>
  <c r="G44" i="15"/>
  <c r="F44" i="15"/>
  <c r="E44" i="15"/>
  <c r="F73" i="10"/>
  <c r="C73" i="10"/>
  <c r="B73" i="10"/>
  <c r="E73" i="10"/>
  <c r="D73" i="10"/>
  <c r="D94" i="9"/>
  <c r="F94" i="9"/>
  <c r="E94" i="9"/>
  <c r="C94" i="9"/>
  <c r="B94" i="9"/>
  <c r="F66" i="14"/>
  <c r="D66" i="14"/>
  <c r="E66" i="14"/>
  <c r="G66" i="14"/>
  <c r="C66" i="14"/>
  <c r="B66" i="14"/>
  <c r="F22" i="14"/>
  <c r="G22" i="14"/>
  <c r="C22" i="14"/>
  <c r="B22" i="14"/>
  <c r="D22" i="14"/>
  <c r="E22" i="14"/>
  <c r="D58" i="14"/>
  <c r="F58" i="14"/>
  <c r="C58" i="14"/>
  <c r="E58" i="14"/>
  <c r="B58" i="14"/>
  <c r="G58" i="14"/>
  <c r="C83" i="14"/>
  <c r="D83" i="14"/>
  <c r="F83" i="14"/>
  <c r="G83" i="14"/>
  <c r="E83" i="14"/>
  <c r="B83" i="14"/>
  <c r="C95" i="9"/>
  <c r="E95" i="9"/>
  <c r="D95" i="9"/>
  <c r="F95" i="9"/>
  <c r="B95" i="9"/>
  <c r="D104" i="12"/>
  <c r="F104" i="12"/>
  <c r="E104" i="12"/>
  <c r="C104" i="12"/>
  <c r="B104" i="12"/>
  <c r="E69" i="9"/>
  <c r="F69" i="9"/>
  <c r="B69" i="9"/>
  <c r="D69" i="9"/>
  <c r="C69" i="9"/>
  <c r="B96" i="4"/>
  <c r="D96" i="4"/>
  <c r="C28" i="4"/>
  <c r="C95" i="4"/>
  <c r="F48" i="4"/>
  <c r="E23" i="4"/>
  <c r="D25" i="9"/>
  <c r="C25" i="9"/>
  <c r="B25" i="9"/>
  <c r="F25" i="9"/>
  <c r="E25" i="9"/>
  <c r="D31" i="12"/>
  <c r="C31" i="12"/>
  <c r="E31" i="12"/>
  <c r="F31" i="12"/>
  <c r="B31" i="12"/>
  <c r="F37" i="15"/>
  <c r="D37" i="15"/>
  <c r="B37" i="15"/>
  <c r="G37" i="15"/>
  <c r="E37" i="15"/>
  <c r="C37" i="15"/>
  <c r="F43" i="14"/>
  <c r="G43" i="14"/>
  <c r="D43" i="14"/>
  <c r="C43" i="14"/>
  <c r="E43" i="14"/>
  <c r="B43" i="14"/>
  <c r="D49" i="12"/>
  <c r="E49" i="12"/>
  <c r="C49" i="12"/>
  <c r="F49" i="12"/>
  <c r="B49" i="12"/>
  <c r="E55" i="11"/>
  <c r="D55" i="11"/>
  <c r="B55" i="11"/>
  <c r="C55" i="11"/>
  <c r="F55" i="11"/>
  <c r="E61" i="11"/>
  <c r="D61" i="11"/>
  <c r="C61" i="11"/>
  <c r="F61" i="11"/>
  <c r="B61" i="11"/>
  <c r="F24" i="15"/>
  <c r="D24" i="15"/>
  <c r="G24" i="15"/>
  <c r="C24" i="15"/>
  <c r="E24" i="15"/>
  <c r="B24" i="15"/>
  <c r="E30" i="15"/>
  <c r="B30" i="15"/>
  <c r="F30" i="15"/>
  <c r="G30" i="15"/>
  <c r="C30" i="15"/>
  <c r="D30" i="15"/>
  <c r="E26" i="11"/>
  <c r="F26" i="11"/>
  <c r="D26" i="11"/>
  <c r="C26" i="11"/>
  <c r="B26" i="11"/>
  <c r="F32" i="15"/>
  <c r="B32" i="15"/>
  <c r="E32" i="15"/>
  <c r="D32" i="15"/>
  <c r="G32" i="15"/>
  <c r="C32" i="15"/>
  <c r="D38" i="14"/>
  <c r="E38" i="14"/>
  <c r="B38" i="14"/>
  <c r="F38" i="14"/>
  <c r="G38" i="14"/>
  <c r="C38" i="14"/>
  <c r="C44" i="12"/>
  <c r="E44" i="12"/>
  <c r="D44" i="12"/>
  <c r="F44" i="12"/>
  <c r="B44" i="12"/>
  <c r="F50" i="9"/>
  <c r="C50" i="9"/>
  <c r="E50" i="9"/>
  <c r="D50" i="9"/>
  <c r="B50" i="9"/>
  <c r="D56" i="9"/>
  <c r="B56" i="9"/>
  <c r="E56" i="9"/>
  <c r="C56" i="9"/>
  <c r="F56" i="9"/>
  <c r="D62" i="9"/>
  <c r="F62" i="9"/>
  <c r="E62" i="9"/>
  <c r="C62" i="9"/>
  <c r="B62" i="9"/>
  <c r="G67" i="15"/>
  <c r="E67" i="15"/>
  <c r="D67" i="15"/>
  <c r="F67" i="15"/>
  <c r="B67" i="15"/>
  <c r="C67" i="15"/>
  <c r="D70" i="15"/>
  <c r="C70" i="15"/>
  <c r="F70" i="15"/>
  <c r="B70" i="15"/>
  <c r="E70" i="15"/>
  <c r="G70" i="15"/>
  <c r="E73" i="15"/>
  <c r="G73" i="15"/>
  <c r="F73" i="15"/>
  <c r="D73" i="15"/>
  <c r="C73" i="15"/>
  <c r="B73" i="15"/>
  <c r="B76" i="15"/>
  <c r="G76" i="15"/>
  <c r="F76" i="15"/>
  <c r="E76" i="15"/>
  <c r="D76" i="15"/>
  <c r="C76" i="15"/>
  <c r="G79" i="15"/>
  <c r="E79" i="15"/>
  <c r="D79" i="15"/>
  <c r="C79" i="15"/>
  <c r="F79" i="15"/>
  <c r="B79" i="15"/>
  <c r="E82" i="15"/>
  <c r="D82" i="15"/>
  <c r="G82" i="15"/>
  <c r="F82" i="15"/>
  <c r="B82" i="15"/>
  <c r="C82" i="15"/>
  <c r="E85" i="15"/>
  <c r="C85" i="15"/>
  <c r="B85" i="15"/>
  <c r="G85" i="15"/>
  <c r="F85" i="15"/>
  <c r="D85" i="15"/>
  <c r="E88" i="15"/>
  <c r="D88" i="15"/>
  <c r="C88" i="15"/>
  <c r="B88" i="15"/>
  <c r="G88" i="15"/>
  <c r="F88" i="15"/>
  <c r="G91" i="15"/>
  <c r="E91" i="15"/>
  <c r="D91" i="15"/>
  <c r="F91" i="15"/>
  <c r="B91" i="15"/>
  <c r="C91" i="15"/>
  <c r="D94" i="15"/>
  <c r="E94" i="15"/>
  <c r="G94" i="15"/>
  <c r="F94" i="15"/>
  <c r="C94" i="15"/>
  <c r="B94" i="15"/>
  <c r="E97" i="15"/>
  <c r="G97" i="15"/>
  <c r="F97" i="15"/>
  <c r="D97" i="15"/>
  <c r="C97" i="15"/>
  <c r="B97" i="15"/>
  <c r="B100" i="15"/>
  <c r="G100" i="15"/>
  <c r="F100" i="15"/>
  <c r="E100" i="15"/>
  <c r="D100" i="15"/>
  <c r="C100" i="15"/>
  <c r="G103" i="15"/>
  <c r="E103" i="15"/>
  <c r="D103" i="15"/>
  <c r="C103" i="15"/>
  <c r="F103" i="15"/>
  <c r="B103" i="15"/>
  <c r="B106" i="15"/>
  <c r="E106" i="15"/>
  <c r="D106" i="15"/>
  <c r="C106" i="15"/>
  <c r="G106" i="15"/>
  <c r="F106" i="15"/>
  <c r="E42" i="15"/>
  <c r="D42" i="15"/>
  <c r="C42" i="15"/>
  <c r="G42" i="15"/>
  <c r="F42" i="15"/>
  <c r="B42" i="15"/>
  <c r="G75" i="15"/>
  <c r="E75" i="15"/>
  <c r="D75" i="15"/>
  <c r="B75" i="15"/>
  <c r="F75" i="15"/>
  <c r="C75" i="15"/>
  <c r="D78" i="15"/>
  <c r="F78" i="15"/>
  <c r="B78" i="15"/>
  <c r="E78" i="15"/>
  <c r="G78" i="15"/>
  <c r="C78" i="15"/>
  <c r="D84" i="15"/>
  <c r="C84" i="15"/>
  <c r="B84" i="15"/>
  <c r="G84" i="15"/>
  <c r="F84" i="15"/>
  <c r="E84" i="15"/>
  <c r="D102" i="15"/>
  <c r="G102" i="15"/>
  <c r="C102" i="15"/>
  <c r="B102" i="15"/>
  <c r="F102" i="15"/>
  <c r="E102" i="15"/>
  <c r="E27" i="10"/>
  <c r="D27" i="10"/>
  <c r="B27" i="10"/>
  <c r="F27" i="10"/>
  <c r="C27" i="10"/>
  <c r="D33" i="10"/>
  <c r="B33" i="10"/>
  <c r="F33" i="10"/>
  <c r="E33" i="10"/>
  <c r="C33" i="10"/>
  <c r="B39" i="9"/>
  <c r="F39" i="9"/>
  <c r="C39" i="9"/>
  <c r="D39" i="9"/>
  <c r="E39" i="9"/>
  <c r="E45" i="15"/>
  <c r="C45" i="15"/>
  <c r="B45" i="15"/>
  <c r="G45" i="15"/>
  <c r="F45" i="15"/>
  <c r="D45" i="15"/>
  <c r="G51" i="14"/>
  <c r="B51" i="14"/>
  <c r="C51" i="14"/>
  <c r="E51" i="14"/>
  <c r="F51" i="14"/>
  <c r="D51" i="14"/>
  <c r="E57" i="11"/>
  <c r="C57" i="11"/>
  <c r="D57" i="11"/>
  <c r="B57" i="11"/>
  <c r="F57" i="11"/>
  <c r="D63" i="11"/>
  <c r="C63" i="11"/>
  <c r="B63" i="11"/>
  <c r="F63" i="11"/>
  <c r="E63" i="11"/>
  <c r="E48" i="11"/>
  <c r="D48" i="11"/>
  <c r="C48" i="11"/>
  <c r="B48" i="11"/>
  <c r="F48" i="11"/>
  <c r="D60" i="11"/>
  <c r="C60" i="11"/>
  <c r="B60" i="11"/>
  <c r="F60" i="11"/>
  <c r="E60" i="11"/>
  <c r="D66" i="11"/>
  <c r="B66" i="11"/>
  <c r="E66" i="11"/>
  <c r="F66" i="11"/>
  <c r="C66" i="11"/>
  <c r="E93" i="11"/>
  <c r="D93" i="11"/>
  <c r="C93" i="11"/>
  <c r="F93" i="11"/>
  <c r="B93" i="11"/>
  <c r="D96" i="10"/>
  <c r="B96" i="10"/>
  <c r="F96" i="10"/>
  <c r="E96" i="10"/>
  <c r="C96" i="10"/>
  <c r="E99" i="11"/>
  <c r="D99" i="11"/>
  <c r="F99" i="11"/>
  <c r="B99" i="11"/>
  <c r="C99" i="11"/>
  <c r="F105" i="11"/>
  <c r="E105" i="11"/>
  <c r="C105" i="11"/>
  <c r="D105" i="11"/>
  <c r="B105" i="11"/>
  <c r="E22" i="11"/>
  <c r="D22" i="11"/>
  <c r="B22" i="11"/>
  <c r="F22" i="11"/>
  <c r="C22" i="11"/>
  <c r="E28" i="11"/>
  <c r="C28" i="11"/>
  <c r="B28" i="11"/>
  <c r="F28" i="11"/>
  <c r="D28" i="11"/>
  <c r="E34" i="11"/>
  <c r="D34" i="11"/>
  <c r="C34" i="11"/>
  <c r="B34" i="11"/>
  <c r="F34" i="11"/>
  <c r="E40" i="11"/>
  <c r="F40" i="11"/>
  <c r="D40" i="11"/>
  <c r="C40" i="11"/>
  <c r="B40" i="11"/>
  <c r="C46" i="10"/>
  <c r="E46" i="10"/>
  <c r="D46" i="10"/>
  <c r="F46" i="10"/>
  <c r="B46" i="10"/>
  <c r="D52" i="11"/>
  <c r="C52" i="11"/>
  <c r="B52" i="11"/>
  <c r="F52" i="11"/>
  <c r="E52" i="11"/>
  <c r="D58" i="12"/>
  <c r="F58" i="12"/>
  <c r="E58" i="12"/>
  <c r="C58" i="12"/>
  <c r="B58" i="12"/>
  <c r="D64" i="11"/>
  <c r="C64" i="11"/>
  <c r="B64" i="11"/>
  <c r="F64" i="11"/>
  <c r="E64" i="11"/>
  <c r="D68" i="10"/>
  <c r="B68" i="10"/>
  <c r="E68" i="10"/>
  <c r="C68" i="10"/>
  <c r="F68" i="10"/>
  <c r="E71" i="9"/>
  <c r="D71" i="9"/>
  <c r="C71" i="9"/>
  <c r="B71" i="9"/>
  <c r="F71" i="9"/>
  <c r="E74" i="15"/>
  <c r="D74" i="15"/>
  <c r="G74" i="15"/>
  <c r="F74" i="15"/>
  <c r="C74" i="15"/>
  <c r="B74" i="15"/>
  <c r="E77" i="14"/>
  <c r="C77" i="14"/>
  <c r="F77" i="14"/>
  <c r="D77" i="14"/>
  <c r="G77" i="14"/>
  <c r="B77" i="14"/>
  <c r="B80" i="12"/>
  <c r="C80" i="12"/>
  <c r="D80" i="12"/>
  <c r="F80" i="12"/>
  <c r="E80" i="12"/>
  <c r="D83" i="12"/>
  <c r="C83" i="12"/>
  <c r="E83" i="12"/>
  <c r="F83" i="12"/>
  <c r="B83" i="12"/>
  <c r="D86" i="9"/>
  <c r="F86" i="9"/>
  <c r="E86" i="9"/>
  <c r="C86" i="9"/>
  <c r="B86" i="9"/>
  <c r="F89" i="10"/>
  <c r="D89" i="10"/>
  <c r="C89" i="10"/>
  <c r="E89" i="10"/>
  <c r="B89" i="10"/>
  <c r="F92" i="15"/>
  <c r="E92" i="15"/>
  <c r="D92" i="15"/>
  <c r="C92" i="15"/>
  <c r="B92" i="15"/>
  <c r="G92" i="15"/>
  <c r="E95" i="14"/>
  <c r="C95" i="14"/>
  <c r="F95" i="14"/>
  <c r="B95" i="14"/>
  <c r="D95" i="14"/>
  <c r="G95" i="14"/>
  <c r="D98" i="11"/>
  <c r="B98" i="11"/>
  <c r="E98" i="11"/>
  <c r="F98" i="11"/>
  <c r="C98" i="11"/>
  <c r="F101" i="10"/>
  <c r="C101" i="10"/>
  <c r="D101" i="10"/>
  <c r="E101" i="10"/>
  <c r="B101" i="10"/>
  <c r="D104" i="10"/>
  <c r="B104" i="10"/>
  <c r="F104" i="10"/>
  <c r="E104" i="10"/>
  <c r="C104" i="10"/>
  <c r="F107" i="9"/>
  <c r="D107" i="9"/>
  <c r="C107" i="9"/>
  <c r="B107" i="9"/>
  <c r="E107" i="9"/>
  <c r="D36" i="15"/>
  <c r="G36" i="15"/>
  <c r="C36" i="15"/>
  <c r="B36" i="15"/>
  <c r="F36" i="15"/>
  <c r="E36" i="15"/>
  <c r="G72" i="15"/>
  <c r="F72" i="15"/>
  <c r="E72" i="15"/>
  <c r="D72" i="15"/>
  <c r="C72" i="15"/>
  <c r="B72" i="15"/>
  <c r="E23" i="15"/>
  <c r="B23" i="15"/>
  <c r="F23" i="15"/>
  <c r="D23" i="15"/>
  <c r="C23" i="15"/>
  <c r="G23" i="15"/>
  <c r="C29" i="15"/>
  <c r="F29" i="15"/>
  <c r="G29" i="15"/>
  <c r="B29" i="15"/>
  <c r="D29" i="15"/>
  <c r="E29" i="15"/>
  <c r="F35" i="15"/>
  <c r="D35" i="15"/>
  <c r="E35" i="15"/>
  <c r="G35" i="15"/>
  <c r="C35" i="15"/>
  <c r="B35" i="15"/>
  <c r="E41" i="15"/>
  <c r="F41" i="15"/>
  <c r="C41" i="15"/>
  <c r="B41" i="15"/>
  <c r="G41" i="15"/>
  <c r="D41" i="15"/>
  <c r="E47" i="15"/>
  <c r="F47" i="15"/>
  <c r="D47" i="15"/>
  <c r="B47" i="15"/>
  <c r="G47" i="15"/>
  <c r="C47" i="15"/>
  <c r="E53" i="15"/>
  <c r="B53" i="15"/>
  <c r="G53" i="15"/>
  <c r="F53" i="15"/>
  <c r="D53" i="15"/>
  <c r="C53" i="15"/>
  <c r="G59" i="15"/>
  <c r="E59" i="15"/>
  <c r="D59" i="15"/>
  <c r="F59" i="15"/>
  <c r="C59" i="15"/>
  <c r="B59" i="15"/>
  <c r="E65" i="15"/>
  <c r="D65" i="15"/>
  <c r="C65" i="15"/>
  <c r="B65" i="15"/>
  <c r="G65" i="15"/>
  <c r="F65" i="15"/>
  <c r="F54" i="14"/>
  <c r="B54" i="14"/>
  <c r="E54" i="14"/>
  <c r="D54" i="14"/>
  <c r="C54" i="14"/>
  <c r="G54" i="14"/>
  <c r="F69" i="14"/>
  <c r="E69" i="14"/>
  <c r="C69" i="14"/>
  <c r="G69" i="14"/>
  <c r="B69" i="14"/>
  <c r="D69" i="14"/>
  <c r="E81" i="14"/>
  <c r="D81" i="14"/>
  <c r="C81" i="14"/>
  <c r="B81" i="14"/>
  <c r="F81" i="14"/>
  <c r="G81" i="14"/>
  <c r="E87" i="14"/>
  <c r="B87" i="14"/>
  <c r="D87" i="14"/>
  <c r="C87" i="14"/>
  <c r="G87" i="14"/>
  <c r="F87" i="14"/>
  <c r="D90" i="14"/>
  <c r="B90" i="14"/>
  <c r="F90" i="14"/>
  <c r="E90" i="14"/>
  <c r="C90" i="14"/>
  <c r="G90" i="14"/>
  <c r="D62" i="10"/>
  <c r="C62" i="10"/>
  <c r="B62" i="10"/>
  <c r="E62" i="10"/>
  <c r="F62" i="10"/>
  <c r="D76" i="10"/>
  <c r="B76" i="10"/>
  <c r="E76" i="10"/>
  <c r="C76" i="10"/>
  <c r="F76" i="10"/>
  <c r="D88" i="10"/>
  <c r="E88" i="10"/>
  <c r="B88" i="10"/>
  <c r="F88" i="10"/>
  <c r="C88" i="10"/>
  <c r="F97" i="10"/>
  <c r="D97" i="10"/>
  <c r="C97" i="10"/>
  <c r="B97" i="10"/>
  <c r="E97" i="10"/>
  <c r="C42" i="10"/>
  <c r="F42" i="10"/>
  <c r="B42" i="10"/>
  <c r="E42" i="10"/>
  <c r="D42" i="10"/>
  <c r="D78" i="9"/>
  <c r="F78" i="9"/>
  <c r="E78" i="9"/>
  <c r="C78" i="9"/>
  <c r="B78" i="9"/>
  <c r="D84" i="10"/>
  <c r="B84" i="10"/>
  <c r="F84" i="10"/>
  <c r="E84" i="10"/>
  <c r="C84" i="10"/>
  <c r="E33" i="12"/>
  <c r="D33" i="12"/>
  <c r="C33" i="12"/>
  <c r="B33" i="12"/>
  <c r="F33" i="12"/>
  <c r="E51" i="10"/>
  <c r="D51" i="10"/>
  <c r="C51" i="10"/>
  <c r="F51" i="10"/>
  <c r="B51" i="10"/>
  <c r="D48" i="14"/>
  <c r="E48" i="14"/>
  <c r="F48" i="14"/>
  <c r="C48" i="14"/>
  <c r="G48" i="14"/>
  <c r="B48" i="14"/>
  <c r="D99" i="14"/>
  <c r="F99" i="14"/>
  <c r="C99" i="14"/>
  <c r="E99" i="14"/>
  <c r="G99" i="14"/>
  <c r="B99" i="14"/>
  <c r="D40" i="14"/>
  <c r="C40" i="14"/>
  <c r="F40" i="14"/>
  <c r="B40" i="14"/>
  <c r="E40" i="14"/>
  <c r="G40" i="14"/>
  <c r="C71" i="11"/>
  <c r="D71" i="11"/>
  <c r="E71" i="11"/>
  <c r="F71" i="11"/>
  <c r="B71" i="11"/>
  <c r="D92" i="11"/>
  <c r="C92" i="11"/>
  <c r="B92" i="11"/>
  <c r="F92" i="11"/>
  <c r="E92" i="11"/>
  <c r="D81" i="10"/>
  <c r="C81" i="10"/>
  <c r="E81" i="10"/>
  <c r="F81" i="10"/>
  <c r="B81" i="10"/>
  <c r="E64" i="4"/>
  <c r="D95" i="4"/>
  <c r="C59" i="4"/>
  <c r="E59" i="4"/>
  <c r="D23" i="4"/>
  <c r="F64" i="4"/>
  <c r="B25" i="11"/>
  <c r="C25" i="11"/>
  <c r="E25" i="11"/>
  <c r="D25" i="11"/>
  <c r="F25" i="11"/>
  <c r="E31" i="9"/>
  <c r="F31" i="9"/>
  <c r="D31" i="9"/>
  <c r="C31" i="9"/>
  <c r="B31" i="9"/>
  <c r="F37" i="9"/>
  <c r="C37" i="9"/>
  <c r="E37" i="9"/>
  <c r="B37" i="9"/>
  <c r="D37" i="9"/>
  <c r="B43" i="15"/>
  <c r="F43" i="15"/>
  <c r="E43" i="15"/>
  <c r="D43" i="15"/>
  <c r="G43" i="15"/>
  <c r="C43" i="15"/>
  <c r="F49" i="14"/>
  <c r="E49" i="14"/>
  <c r="D49" i="14"/>
  <c r="C49" i="14"/>
  <c r="G49" i="14"/>
  <c r="B49" i="14"/>
  <c r="D55" i="12"/>
  <c r="E55" i="12"/>
  <c r="C55" i="12"/>
  <c r="F55" i="12"/>
  <c r="B55" i="12"/>
  <c r="E61" i="10"/>
  <c r="C61" i="10"/>
  <c r="D61" i="10"/>
  <c r="B61" i="10"/>
  <c r="F61" i="10"/>
  <c r="C24" i="14"/>
  <c r="F24" i="14"/>
  <c r="B24" i="14"/>
  <c r="E24" i="14"/>
  <c r="G24" i="14"/>
  <c r="D24" i="14"/>
  <c r="F30" i="14"/>
  <c r="E30" i="14"/>
  <c r="D30" i="14"/>
  <c r="B30" i="14"/>
  <c r="G30" i="14"/>
  <c r="C30" i="14"/>
  <c r="F26" i="9"/>
  <c r="C26" i="9"/>
  <c r="B26" i="9"/>
  <c r="D26" i="9"/>
  <c r="E26" i="9"/>
  <c r="E32" i="9"/>
  <c r="D32" i="9"/>
  <c r="C32" i="9"/>
  <c r="B32" i="9"/>
  <c r="F32" i="9"/>
  <c r="E38" i="15"/>
  <c r="D38" i="15"/>
  <c r="F38" i="15"/>
  <c r="B38" i="15"/>
  <c r="C38" i="15"/>
  <c r="G38" i="15"/>
  <c r="D44" i="14"/>
  <c r="B44" i="14"/>
  <c r="G44" i="14"/>
  <c r="F44" i="14"/>
  <c r="C44" i="14"/>
  <c r="E44" i="14"/>
  <c r="E50" i="11"/>
  <c r="F50" i="11"/>
  <c r="D50" i="11"/>
  <c r="C50" i="11"/>
  <c r="B50" i="11"/>
  <c r="D56" i="11"/>
  <c r="C56" i="11"/>
  <c r="B56" i="11"/>
  <c r="F56" i="11"/>
  <c r="E56" i="11"/>
  <c r="B62" i="11"/>
  <c r="F62" i="11"/>
  <c r="E62" i="11"/>
  <c r="D62" i="11"/>
  <c r="C62" i="11"/>
  <c r="E67" i="10"/>
  <c r="D67" i="10"/>
  <c r="C67" i="10"/>
  <c r="F67" i="10"/>
  <c r="B67" i="10"/>
  <c r="D70" i="9"/>
  <c r="F70" i="9"/>
  <c r="E70" i="9"/>
  <c r="C70" i="9"/>
  <c r="B70" i="9"/>
  <c r="E73" i="9"/>
  <c r="D73" i="9"/>
  <c r="C73" i="9"/>
  <c r="F73" i="9"/>
  <c r="B73" i="9"/>
  <c r="F76" i="9"/>
  <c r="B76" i="9"/>
  <c r="C76" i="9"/>
  <c r="D76" i="9"/>
  <c r="E76" i="9"/>
  <c r="E79" i="9"/>
  <c r="D79" i="9"/>
  <c r="C79" i="9"/>
  <c r="F79" i="9"/>
  <c r="B79" i="9"/>
  <c r="B82" i="9"/>
  <c r="C82" i="9"/>
  <c r="D82" i="9"/>
  <c r="F82" i="9"/>
  <c r="E82" i="9"/>
  <c r="E85" i="9"/>
  <c r="F85" i="9"/>
  <c r="B85" i="9"/>
  <c r="C85" i="9"/>
  <c r="D85" i="9"/>
  <c r="D88" i="9"/>
  <c r="C88" i="9"/>
  <c r="B88" i="9"/>
  <c r="E88" i="9"/>
  <c r="F88" i="9"/>
  <c r="C91" i="9"/>
  <c r="E91" i="9"/>
  <c r="D91" i="9"/>
  <c r="F91" i="9"/>
  <c r="B91" i="9"/>
  <c r="B94" i="11"/>
  <c r="C94" i="11"/>
  <c r="F94" i="11"/>
  <c r="E94" i="11"/>
  <c r="D94" i="11"/>
  <c r="E97" i="9"/>
  <c r="D97" i="9"/>
  <c r="C97" i="9"/>
  <c r="F97" i="9"/>
  <c r="B97" i="9"/>
  <c r="D100" i="9"/>
  <c r="B100" i="9"/>
  <c r="F100" i="9"/>
  <c r="E100" i="9"/>
  <c r="C100" i="9"/>
  <c r="F103" i="9"/>
  <c r="D103" i="9"/>
  <c r="C103" i="9"/>
  <c r="E103" i="9"/>
  <c r="B103" i="9"/>
  <c r="D106" i="9"/>
  <c r="B106" i="9"/>
  <c r="F106" i="9"/>
  <c r="E106" i="9"/>
  <c r="C106" i="9"/>
  <c r="F42" i="9"/>
  <c r="E42" i="9"/>
  <c r="D42" i="9"/>
  <c r="C42" i="9"/>
  <c r="B42" i="9"/>
  <c r="C75" i="9"/>
  <c r="E75" i="9"/>
  <c r="F75" i="9"/>
  <c r="B75" i="9"/>
  <c r="D75" i="9"/>
  <c r="B78" i="11"/>
  <c r="D78" i="11"/>
  <c r="C78" i="11"/>
  <c r="F78" i="11"/>
  <c r="E78" i="11"/>
  <c r="B84" i="9"/>
  <c r="C84" i="9"/>
  <c r="D84" i="9"/>
  <c r="E84" i="9"/>
  <c r="F84" i="9"/>
  <c r="D102" i="9"/>
  <c r="F102" i="9"/>
  <c r="E102" i="9"/>
  <c r="C102" i="9"/>
  <c r="B102" i="9"/>
  <c r="C27" i="12"/>
  <c r="E27" i="12"/>
  <c r="B27" i="12"/>
  <c r="D27" i="12"/>
  <c r="F27" i="12"/>
  <c r="E33" i="11"/>
  <c r="B33" i="11"/>
  <c r="D33" i="11"/>
  <c r="C33" i="11"/>
  <c r="F33" i="11"/>
  <c r="D39" i="10"/>
  <c r="C39" i="10"/>
  <c r="E39" i="10"/>
  <c r="B39" i="10"/>
  <c r="F39" i="10"/>
  <c r="F45" i="9"/>
  <c r="C45" i="9"/>
  <c r="D45" i="9"/>
  <c r="B45" i="9"/>
  <c r="E45" i="9"/>
  <c r="F51" i="15"/>
  <c r="E51" i="15"/>
  <c r="B51" i="15"/>
  <c r="G51" i="15"/>
  <c r="C51" i="15"/>
  <c r="D51" i="15"/>
  <c r="F57" i="14"/>
  <c r="D57" i="14"/>
  <c r="C57" i="14"/>
  <c r="B57" i="14"/>
  <c r="E57" i="14"/>
  <c r="G57" i="14"/>
  <c r="D63" i="12"/>
  <c r="E63" i="12"/>
  <c r="C63" i="12"/>
  <c r="B63" i="12"/>
  <c r="F63" i="12"/>
  <c r="C48" i="12"/>
  <c r="B48" i="12"/>
  <c r="E48" i="12"/>
  <c r="F48" i="12"/>
  <c r="D48" i="12"/>
  <c r="D60" i="12"/>
  <c r="B60" i="12"/>
  <c r="E60" i="12"/>
  <c r="C60" i="12"/>
  <c r="F60" i="12"/>
  <c r="D66" i="12"/>
  <c r="F66" i="12"/>
  <c r="E66" i="12"/>
  <c r="C66" i="12"/>
  <c r="B66" i="12"/>
  <c r="E93" i="12"/>
  <c r="D93" i="12"/>
  <c r="C93" i="12"/>
  <c r="F93" i="12"/>
  <c r="B93" i="12"/>
  <c r="D96" i="12"/>
  <c r="F96" i="12"/>
  <c r="E96" i="12"/>
  <c r="C96" i="12"/>
  <c r="B96" i="12"/>
  <c r="F99" i="12"/>
  <c r="D99" i="12"/>
  <c r="C99" i="12"/>
  <c r="B99" i="12"/>
  <c r="E99" i="12"/>
  <c r="F105" i="12"/>
  <c r="D105" i="12"/>
  <c r="C105" i="12"/>
  <c r="B105" i="12"/>
  <c r="E105" i="12"/>
  <c r="E22" i="12"/>
  <c r="F22" i="12"/>
  <c r="D22" i="12"/>
  <c r="B22" i="12"/>
  <c r="C22" i="12"/>
  <c r="D28" i="12"/>
  <c r="C28" i="12"/>
  <c r="B28" i="12"/>
  <c r="F28" i="12"/>
  <c r="E28" i="12"/>
  <c r="E34" i="12"/>
  <c r="C34" i="12"/>
  <c r="D34" i="12"/>
  <c r="F34" i="12"/>
  <c r="B34" i="12"/>
  <c r="C40" i="12"/>
  <c r="F40" i="12"/>
  <c r="B40" i="12"/>
  <c r="E40" i="12"/>
  <c r="D40" i="12"/>
  <c r="C46" i="12"/>
  <c r="F46" i="12"/>
  <c r="D46" i="12"/>
  <c r="B46" i="12"/>
  <c r="E46" i="12"/>
  <c r="D52" i="12"/>
  <c r="E52" i="12"/>
  <c r="B52" i="12"/>
  <c r="F52" i="12"/>
  <c r="C52" i="12"/>
  <c r="D58" i="11"/>
  <c r="B58" i="11"/>
  <c r="E58" i="11"/>
  <c r="F58" i="11"/>
  <c r="C58" i="11"/>
  <c r="B64" i="12"/>
  <c r="D64" i="12"/>
  <c r="F64" i="12"/>
  <c r="E64" i="12"/>
  <c r="C64" i="12"/>
  <c r="D68" i="11"/>
  <c r="C68" i="11"/>
  <c r="B68" i="11"/>
  <c r="F68" i="11"/>
  <c r="E68" i="11"/>
  <c r="E71" i="10"/>
  <c r="C71" i="10"/>
  <c r="D71" i="10"/>
  <c r="F71" i="10"/>
  <c r="B71" i="10"/>
  <c r="C74" i="9"/>
  <c r="F74" i="9"/>
  <c r="E74" i="9"/>
  <c r="B74" i="9"/>
  <c r="D74" i="9"/>
  <c r="E77" i="15"/>
  <c r="G77" i="15"/>
  <c r="F77" i="15"/>
  <c r="D77" i="15"/>
  <c r="C77" i="15"/>
  <c r="B77" i="15"/>
  <c r="F80" i="14"/>
  <c r="C80" i="14"/>
  <c r="B80" i="14"/>
  <c r="G80" i="14"/>
  <c r="E80" i="14"/>
  <c r="D80" i="14"/>
  <c r="E83" i="11"/>
  <c r="D83" i="11"/>
  <c r="B83" i="11"/>
  <c r="F83" i="11"/>
  <c r="C83" i="11"/>
  <c r="D86" i="10"/>
  <c r="E86" i="10"/>
  <c r="C86" i="10"/>
  <c r="B86" i="10"/>
  <c r="F86" i="10"/>
  <c r="E89" i="9"/>
  <c r="D89" i="9"/>
  <c r="C89" i="9"/>
  <c r="B89" i="9"/>
  <c r="F89" i="9"/>
  <c r="F92" i="9"/>
  <c r="B92" i="9"/>
  <c r="E92" i="9"/>
  <c r="C92" i="9"/>
  <c r="D92" i="9"/>
  <c r="G95" i="15"/>
  <c r="E95" i="15"/>
  <c r="D95" i="15"/>
  <c r="F95" i="15"/>
  <c r="C95" i="15"/>
  <c r="B95" i="15"/>
  <c r="F98" i="14"/>
  <c r="C98" i="14"/>
  <c r="E98" i="14"/>
  <c r="B98" i="14"/>
  <c r="G98" i="14"/>
  <c r="D98" i="14"/>
  <c r="F101" i="12"/>
  <c r="D101" i="12"/>
  <c r="C101" i="12"/>
  <c r="B101" i="12"/>
  <c r="E101" i="12"/>
  <c r="F104" i="11"/>
  <c r="C104" i="11"/>
  <c r="B104" i="11"/>
  <c r="E104" i="11"/>
  <c r="D104" i="11"/>
  <c r="F107" i="10"/>
  <c r="D107" i="10"/>
  <c r="C107" i="10"/>
  <c r="E107" i="10"/>
  <c r="B107" i="10"/>
  <c r="D36" i="9"/>
  <c r="C36" i="9"/>
  <c r="B36" i="9"/>
  <c r="F36" i="9"/>
  <c r="E36" i="9"/>
  <c r="D72" i="9"/>
  <c r="B72" i="9"/>
  <c r="E72" i="9"/>
  <c r="C72" i="9"/>
  <c r="F72" i="9"/>
  <c r="F23" i="9"/>
  <c r="E23" i="9"/>
  <c r="D23" i="9"/>
  <c r="C23" i="9"/>
  <c r="B23" i="9"/>
  <c r="E29" i="10"/>
  <c r="B29" i="10"/>
  <c r="F29" i="10"/>
  <c r="C29" i="10"/>
  <c r="D29" i="10"/>
  <c r="B35" i="10"/>
  <c r="F35" i="10"/>
  <c r="D35" i="10"/>
  <c r="E35" i="10"/>
  <c r="C35" i="10"/>
  <c r="F41" i="9"/>
  <c r="C41" i="9"/>
  <c r="E41" i="9"/>
  <c r="D41" i="9"/>
  <c r="B41" i="9"/>
  <c r="F47" i="9"/>
  <c r="C47" i="9"/>
  <c r="E47" i="9"/>
  <c r="D47" i="9"/>
  <c r="B47" i="9"/>
  <c r="E53" i="9"/>
  <c r="B53" i="9"/>
  <c r="D53" i="9"/>
  <c r="C53" i="9"/>
  <c r="F53" i="9"/>
  <c r="C59" i="9"/>
  <c r="F59" i="9"/>
  <c r="B59" i="9"/>
  <c r="E59" i="9"/>
  <c r="D59" i="9"/>
  <c r="E65" i="9"/>
  <c r="D65" i="9"/>
  <c r="C65" i="9"/>
  <c r="B65" i="9"/>
  <c r="F65" i="9"/>
  <c r="C54" i="15"/>
  <c r="E54" i="15"/>
  <c r="D54" i="15"/>
  <c r="B54" i="15"/>
  <c r="F54" i="15"/>
  <c r="G54" i="15"/>
  <c r="E69" i="15"/>
  <c r="F69" i="15"/>
  <c r="D69" i="15"/>
  <c r="C69" i="15"/>
  <c r="B69" i="15"/>
  <c r="G69" i="15"/>
  <c r="E81" i="15"/>
  <c r="B81" i="15"/>
  <c r="G81" i="15"/>
  <c r="F81" i="15"/>
  <c r="D81" i="15"/>
  <c r="C81" i="15"/>
  <c r="G87" i="15"/>
  <c r="D87" i="15"/>
  <c r="E87" i="15"/>
  <c r="B87" i="15"/>
  <c r="F87" i="15"/>
  <c r="C87" i="15"/>
  <c r="G90" i="15"/>
  <c r="C90" i="15"/>
  <c r="F90" i="15"/>
  <c r="E90" i="15"/>
  <c r="B90" i="15"/>
  <c r="D90" i="15"/>
  <c r="H18" i="14"/>
  <c r="H18" i="15"/>
  <c r="G18" i="10"/>
  <c r="G18" i="12"/>
  <c r="G18" i="9"/>
  <c r="G18" i="11"/>
  <c r="H11" i="15"/>
  <c r="H11" i="14"/>
  <c r="G11" i="11"/>
  <c r="G11" i="9"/>
  <c r="G11" i="12"/>
  <c r="G11" i="10"/>
  <c r="H12" i="15"/>
  <c r="H12" i="14"/>
  <c r="G12" i="9"/>
  <c r="G12" i="11"/>
  <c r="G12" i="12"/>
  <c r="G12" i="10"/>
  <c r="F14" i="15"/>
  <c r="D14" i="15"/>
  <c r="G14" i="15"/>
  <c r="C14" i="15"/>
  <c r="B14" i="15"/>
  <c r="E14" i="15"/>
  <c r="H20" i="15"/>
  <c r="H20" i="14"/>
  <c r="G9" i="4"/>
  <c r="F9" i="4" s="1"/>
  <c r="H9" i="15"/>
  <c r="H9" i="14"/>
  <c r="G9" i="11"/>
  <c r="G9" i="10"/>
  <c r="G9" i="12"/>
  <c r="G9" i="9"/>
  <c r="G16" i="4"/>
  <c r="H16" i="15"/>
  <c r="H16" i="14"/>
  <c r="G16" i="10"/>
  <c r="G16" i="9"/>
  <c r="G16" i="11"/>
  <c r="G16" i="12"/>
  <c r="G10" i="4"/>
  <c r="F10" i="4" s="1"/>
  <c r="H10" i="15"/>
  <c r="H10" i="14"/>
  <c r="G10" i="12"/>
  <c r="G10" i="11"/>
  <c r="G10" i="10"/>
  <c r="G10" i="9"/>
  <c r="H19" i="14"/>
  <c r="H19" i="15"/>
  <c r="G19" i="9"/>
  <c r="G19" i="11"/>
  <c r="G19" i="12"/>
  <c r="G19" i="10"/>
  <c r="H13" i="14"/>
  <c r="H13" i="15"/>
  <c r="G13" i="10"/>
  <c r="G13" i="9"/>
  <c r="G13" i="12"/>
  <c r="G13" i="11"/>
  <c r="G15" i="4"/>
  <c r="B15" i="4" s="1"/>
  <c r="H15" i="14"/>
  <c r="H15" i="15"/>
  <c r="G15" i="12"/>
  <c r="G15" i="10"/>
  <c r="G15" i="9"/>
  <c r="G15" i="11"/>
  <c r="E17" i="15"/>
  <c r="C17" i="15"/>
  <c r="F17" i="15"/>
  <c r="D17" i="15"/>
  <c r="G17" i="15"/>
  <c r="B17" i="15"/>
  <c r="E21" i="15"/>
  <c r="C21" i="15"/>
  <c r="D21" i="15"/>
  <c r="G21" i="15"/>
  <c r="B21" i="15"/>
  <c r="F21" i="15"/>
  <c r="G21" i="9"/>
  <c r="B21" i="9" s="1"/>
  <c r="G21" i="10"/>
  <c r="D21" i="10" s="1"/>
  <c r="H21" i="14"/>
  <c r="C21" i="14" s="1"/>
  <c r="G21" i="11"/>
  <c r="B21" i="11" s="1"/>
  <c r="G21" i="12"/>
  <c r="E21" i="12" s="1"/>
  <c r="G21" i="4"/>
  <c r="E21" i="11"/>
  <c r="D21" i="11"/>
  <c r="F21" i="11"/>
  <c r="C21" i="11"/>
  <c r="G17" i="4"/>
  <c r="E17" i="4" s="1"/>
  <c r="H17" i="14"/>
  <c r="G17" i="10"/>
  <c r="G17" i="9"/>
  <c r="G17" i="12"/>
  <c r="G17" i="11"/>
  <c r="H14" i="14"/>
  <c r="F14" i="14" s="1"/>
  <c r="G14" i="12"/>
  <c r="G14" i="11"/>
  <c r="G14" i="9"/>
  <c r="G14" i="10"/>
  <c r="G20" i="12"/>
  <c r="B20" i="12" s="1"/>
  <c r="G20" i="11"/>
  <c r="F20" i="11" s="1"/>
  <c r="G20" i="10"/>
  <c r="F20" i="10" s="1"/>
  <c r="G20" i="9"/>
  <c r="F20" i="9" s="1"/>
  <c r="G20" i="4"/>
  <c r="C20" i="4" s="1"/>
  <c r="D20" i="11"/>
  <c r="C20" i="12"/>
  <c r="C20" i="9"/>
  <c r="G11" i="4"/>
  <c r="F11" i="4" s="1"/>
  <c r="G19" i="4"/>
  <c r="G18" i="4"/>
  <c r="B16" i="4"/>
  <c r="D16" i="4"/>
  <c r="E16" i="4"/>
  <c r="F16" i="4"/>
  <c r="C16" i="4"/>
  <c r="D15" i="4"/>
  <c r="G14" i="4"/>
  <c r="G13" i="4"/>
  <c r="G12" i="4"/>
  <c r="F12" i="4" s="1"/>
  <c r="D11" i="4"/>
  <c r="C11" i="4"/>
  <c r="B10" i="4"/>
  <c r="D9" i="4" l="1"/>
  <c r="E20" i="10"/>
  <c r="F21" i="14"/>
  <c r="C21" i="12"/>
  <c r="B9" i="4"/>
  <c r="B20" i="10"/>
  <c r="E21" i="14"/>
  <c r="C20" i="10"/>
  <c r="E10" i="4"/>
  <c r="D20" i="10"/>
  <c r="D14" i="10"/>
  <c r="E14" i="10"/>
  <c r="F14" i="10"/>
  <c r="B14" i="10"/>
  <c r="C14" i="10"/>
  <c r="B21" i="10"/>
  <c r="D10" i="4"/>
  <c r="B14" i="11"/>
  <c r="C14" i="11"/>
  <c r="D14" i="11"/>
  <c r="E14" i="11"/>
  <c r="F14" i="11"/>
  <c r="B12" i="10"/>
  <c r="C12" i="10"/>
  <c r="D12" i="10"/>
  <c r="E12" i="10"/>
  <c r="F12" i="10"/>
  <c r="C13" i="10"/>
  <c r="D13" i="10"/>
  <c r="E13" i="10"/>
  <c r="F13" i="10"/>
  <c r="B13" i="10"/>
  <c r="F13" i="11"/>
  <c r="B13" i="11"/>
  <c r="C13" i="11"/>
  <c r="D13" i="11"/>
  <c r="E13" i="11"/>
  <c r="B12" i="12"/>
  <c r="C12" i="12"/>
  <c r="D12" i="12"/>
  <c r="E12" i="12"/>
  <c r="F12" i="12"/>
  <c r="D14" i="12"/>
  <c r="E14" i="12"/>
  <c r="F14" i="12"/>
  <c r="B14" i="12"/>
  <c r="C14" i="12"/>
  <c r="C13" i="12"/>
  <c r="D13" i="12"/>
  <c r="E13" i="12"/>
  <c r="F13" i="12"/>
  <c r="B13" i="12"/>
  <c r="E12" i="11"/>
  <c r="F12" i="11"/>
  <c r="B12" i="11"/>
  <c r="C12" i="11"/>
  <c r="D12" i="11"/>
  <c r="E9" i="4"/>
  <c r="E11" i="10"/>
  <c r="D11" i="10"/>
  <c r="B11" i="10"/>
  <c r="F11" i="10"/>
  <c r="C11" i="10"/>
  <c r="E11" i="12"/>
  <c r="B11" i="12"/>
  <c r="F11" i="12"/>
  <c r="C11" i="12"/>
  <c r="D11" i="12"/>
  <c r="E11" i="11"/>
  <c r="B11" i="11"/>
  <c r="F11" i="11"/>
  <c r="D11" i="11"/>
  <c r="C11" i="11"/>
  <c r="B10" i="12"/>
  <c r="F10" i="12"/>
  <c r="C10" i="12"/>
  <c r="E10" i="12"/>
  <c r="D10" i="12"/>
  <c r="D10" i="10"/>
  <c r="E10" i="10"/>
  <c r="C10" i="10"/>
  <c r="B10" i="10"/>
  <c r="F10" i="10"/>
  <c r="C10" i="11"/>
  <c r="B10" i="11"/>
  <c r="D10" i="11"/>
  <c r="E10" i="11"/>
  <c r="F10" i="11"/>
  <c r="C9" i="10"/>
  <c r="F9" i="10"/>
  <c r="D9" i="10"/>
  <c r="E9" i="10"/>
  <c r="B9" i="10"/>
  <c r="E9" i="11"/>
  <c r="B9" i="11"/>
  <c r="F9" i="11"/>
  <c r="D9" i="11"/>
  <c r="C9" i="11"/>
  <c r="C9" i="12"/>
  <c r="F9" i="12"/>
  <c r="D9" i="12"/>
  <c r="B9" i="12"/>
  <c r="E9" i="12"/>
  <c r="B11" i="4"/>
  <c r="G21" i="14"/>
  <c r="D21" i="14"/>
  <c r="C10" i="4"/>
  <c r="E11" i="4"/>
  <c r="B21" i="14"/>
  <c r="E21" i="9"/>
  <c r="F15" i="10"/>
  <c r="B15" i="10"/>
  <c r="D15" i="10"/>
  <c r="E15" i="10"/>
  <c r="C15" i="10"/>
  <c r="E19" i="12"/>
  <c r="C19" i="12"/>
  <c r="D19" i="12"/>
  <c r="B19" i="12"/>
  <c r="F19" i="12"/>
  <c r="F16" i="12"/>
  <c r="B16" i="12"/>
  <c r="D16" i="12"/>
  <c r="C16" i="12"/>
  <c r="E16" i="12"/>
  <c r="G11" i="14"/>
  <c r="C11" i="14"/>
  <c r="B11" i="14"/>
  <c r="E11" i="14"/>
  <c r="F11" i="14"/>
  <c r="D11" i="14"/>
  <c r="D10" i="9"/>
  <c r="F10" i="9"/>
  <c r="E10" i="9"/>
  <c r="B10" i="9"/>
  <c r="C10" i="9"/>
  <c r="E16" i="11"/>
  <c r="C16" i="11"/>
  <c r="B16" i="11"/>
  <c r="D16" i="11"/>
  <c r="F16" i="11"/>
  <c r="F11" i="15"/>
  <c r="D11" i="15"/>
  <c r="G11" i="15"/>
  <c r="C11" i="15"/>
  <c r="B11" i="15"/>
  <c r="E11" i="15"/>
  <c r="E15" i="4"/>
  <c r="C15" i="4"/>
  <c r="D20" i="12"/>
  <c r="F21" i="9"/>
  <c r="C21" i="10"/>
  <c r="D15" i="11"/>
  <c r="E15" i="11"/>
  <c r="B15" i="11"/>
  <c r="F15" i="11"/>
  <c r="C15" i="11"/>
  <c r="E15" i="15"/>
  <c r="F15" i="15"/>
  <c r="C15" i="15"/>
  <c r="G15" i="15"/>
  <c r="D15" i="15"/>
  <c r="B15" i="15"/>
  <c r="F13" i="14"/>
  <c r="E13" i="14"/>
  <c r="B13" i="14"/>
  <c r="G13" i="14"/>
  <c r="C13" i="14"/>
  <c r="D13" i="14"/>
  <c r="C19" i="9"/>
  <c r="E19" i="9"/>
  <c r="D19" i="9"/>
  <c r="F19" i="9"/>
  <c r="B19" i="9"/>
  <c r="E10" i="15"/>
  <c r="F10" i="15"/>
  <c r="B10" i="15"/>
  <c r="D10" i="15"/>
  <c r="C10" i="15"/>
  <c r="G10" i="15"/>
  <c r="F16" i="9"/>
  <c r="C16" i="9"/>
  <c r="D16" i="9"/>
  <c r="B16" i="9"/>
  <c r="E16" i="9"/>
  <c r="D20" i="14"/>
  <c r="G20" i="14"/>
  <c r="F20" i="14"/>
  <c r="E20" i="14"/>
  <c r="C20" i="14"/>
  <c r="B20" i="14"/>
  <c r="E12" i="14"/>
  <c r="F12" i="14"/>
  <c r="B12" i="14"/>
  <c r="G12" i="14"/>
  <c r="C12" i="14"/>
  <c r="D12" i="14"/>
  <c r="C11" i="9"/>
  <c r="D11" i="9"/>
  <c r="E11" i="9"/>
  <c r="F11" i="9"/>
  <c r="B11" i="9"/>
  <c r="E18" i="11"/>
  <c r="F18" i="11"/>
  <c r="B18" i="11"/>
  <c r="D18" i="11"/>
  <c r="C18" i="11"/>
  <c r="F18" i="15"/>
  <c r="D18" i="15"/>
  <c r="C18" i="15"/>
  <c r="G18" i="15"/>
  <c r="E18" i="15"/>
  <c r="B18" i="15"/>
  <c r="G19" i="14"/>
  <c r="E19" i="14"/>
  <c r="C19" i="14"/>
  <c r="B19" i="14"/>
  <c r="D19" i="14"/>
  <c r="F19" i="14"/>
  <c r="G16" i="14"/>
  <c r="F16" i="14"/>
  <c r="D16" i="14"/>
  <c r="B16" i="14"/>
  <c r="C16" i="14"/>
  <c r="E16" i="14"/>
  <c r="D9" i="15"/>
  <c r="F9" i="15"/>
  <c r="E9" i="15"/>
  <c r="G9" i="15"/>
  <c r="C9" i="15"/>
  <c r="B9" i="15"/>
  <c r="E18" i="12"/>
  <c r="B18" i="12"/>
  <c r="D18" i="12"/>
  <c r="F18" i="12"/>
  <c r="C18" i="12"/>
  <c r="F21" i="10"/>
  <c r="C15" i="12"/>
  <c r="F15" i="12"/>
  <c r="B15" i="12"/>
  <c r="E15" i="12"/>
  <c r="D15" i="12"/>
  <c r="E13" i="15"/>
  <c r="F13" i="15"/>
  <c r="C13" i="15"/>
  <c r="B13" i="15"/>
  <c r="G13" i="15"/>
  <c r="D13" i="15"/>
  <c r="E19" i="11"/>
  <c r="F19" i="11"/>
  <c r="C19" i="11"/>
  <c r="D19" i="11"/>
  <c r="B19" i="11"/>
  <c r="F10" i="14"/>
  <c r="D10" i="14"/>
  <c r="B10" i="14"/>
  <c r="C10" i="14"/>
  <c r="E10" i="14"/>
  <c r="G10" i="14"/>
  <c r="F16" i="15"/>
  <c r="D16" i="15"/>
  <c r="G16" i="15"/>
  <c r="C16" i="15"/>
  <c r="B16" i="15"/>
  <c r="E16" i="15"/>
  <c r="F12" i="9"/>
  <c r="C12" i="9"/>
  <c r="B12" i="9"/>
  <c r="E12" i="9"/>
  <c r="D12" i="9"/>
  <c r="E18" i="10"/>
  <c r="B18" i="10"/>
  <c r="F18" i="10"/>
  <c r="D18" i="10"/>
  <c r="C18" i="10"/>
  <c r="C9" i="4"/>
  <c r="F15" i="4"/>
  <c r="F20" i="12"/>
  <c r="E21" i="10"/>
  <c r="D15" i="9"/>
  <c r="F15" i="9"/>
  <c r="C15" i="9"/>
  <c r="B15" i="9"/>
  <c r="E15" i="9"/>
  <c r="G15" i="14"/>
  <c r="F15" i="14"/>
  <c r="D15" i="14"/>
  <c r="E15" i="14"/>
  <c r="B15" i="14"/>
  <c r="C15" i="14"/>
  <c r="E13" i="9"/>
  <c r="B13" i="9"/>
  <c r="D13" i="9"/>
  <c r="C13" i="9"/>
  <c r="F13" i="9"/>
  <c r="F19" i="10"/>
  <c r="B19" i="10"/>
  <c r="D19" i="10"/>
  <c r="C19" i="10"/>
  <c r="E19" i="10"/>
  <c r="E19" i="15"/>
  <c r="F19" i="15"/>
  <c r="C19" i="15"/>
  <c r="B19" i="15"/>
  <c r="D19" i="15"/>
  <c r="G19" i="15"/>
  <c r="E16" i="10"/>
  <c r="F16" i="10"/>
  <c r="D16" i="10"/>
  <c r="C16" i="10"/>
  <c r="B16" i="10"/>
  <c r="D9" i="9"/>
  <c r="C9" i="9"/>
  <c r="F9" i="9"/>
  <c r="B9" i="9"/>
  <c r="E9" i="9"/>
  <c r="G9" i="14"/>
  <c r="B9" i="14"/>
  <c r="E9" i="14"/>
  <c r="D9" i="14"/>
  <c r="C9" i="14"/>
  <c r="F9" i="14"/>
  <c r="F20" i="15"/>
  <c r="G20" i="15"/>
  <c r="D20" i="15"/>
  <c r="C20" i="15"/>
  <c r="E20" i="15"/>
  <c r="B20" i="15"/>
  <c r="G12" i="15"/>
  <c r="C12" i="15"/>
  <c r="E12" i="15"/>
  <c r="F12" i="15"/>
  <c r="B12" i="15"/>
  <c r="D12" i="15"/>
  <c r="B18" i="9"/>
  <c r="F18" i="9"/>
  <c r="C18" i="9"/>
  <c r="D18" i="9"/>
  <c r="E18" i="9"/>
  <c r="F18" i="14"/>
  <c r="E18" i="14"/>
  <c r="G18" i="14"/>
  <c r="D18" i="14"/>
  <c r="B18" i="14"/>
  <c r="C18" i="14"/>
  <c r="B21" i="12"/>
  <c r="D21" i="12"/>
  <c r="F21" i="12"/>
  <c r="D21" i="9"/>
  <c r="C21" i="9"/>
  <c r="B21" i="4"/>
  <c r="E21" i="4"/>
  <c r="F21" i="4"/>
  <c r="D21" i="4"/>
  <c r="C21" i="4"/>
  <c r="E17" i="12"/>
  <c r="D17" i="12"/>
  <c r="C17" i="12"/>
  <c r="B17" i="12"/>
  <c r="F17" i="12"/>
  <c r="B17" i="4"/>
  <c r="D17" i="4"/>
  <c r="C17" i="4"/>
  <c r="D17" i="9"/>
  <c r="C17" i="9"/>
  <c r="F17" i="9"/>
  <c r="B17" i="9"/>
  <c r="E17" i="9"/>
  <c r="D17" i="10"/>
  <c r="C17" i="10"/>
  <c r="F17" i="10"/>
  <c r="B17" i="10"/>
  <c r="E17" i="10"/>
  <c r="F17" i="4"/>
  <c r="E17" i="11"/>
  <c r="C17" i="11"/>
  <c r="F17" i="11"/>
  <c r="B17" i="11"/>
  <c r="D17" i="11"/>
  <c r="G17" i="14"/>
  <c r="D17" i="14"/>
  <c r="E17" i="14"/>
  <c r="B17" i="14"/>
  <c r="F17" i="14"/>
  <c r="C17" i="14"/>
  <c r="E14" i="14"/>
  <c r="C14" i="14"/>
  <c r="B14" i="14"/>
  <c r="G14" i="14"/>
  <c r="D14" i="14"/>
  <c r="B14" i="9"/>
  <c r="E14" i="9"/>
  <c r="D14" i="9"/>
  <c r="C14" i="9"/>
  <c r="F14" i="9"/>
  <c r="E20" i="9"/>
  <c r="B20" i="9"/>
  <c r="E20" i="12"/>
  <c r="E20" i="11"/>
  <c r="D20" i="9"/>
  <c r="B20" i="11"/>
  <c r="B20" i="4"/>
  <c r="F20" i="4"/>
  <c r="D20" i="4"/>
  <c r="E20" i="4"/>
  <c r="C20" i="11"/>
  <c r="B19" i="4"/>
  <c r="F19" i="4"/>
  <c r="C19" i="4"/>
  <c r="E19" i="4"/>
  <c r="D19" i="4"/>
  <c r="B18" i="4"/>
  <c r="D18" i="4"/>
  <c r="C18" i="4"/>
  <c r="F18" i="4"/>
  <c r="E18" i="4"/>
  <c r="E12" i="4"/>
  <c r="C12" i="4"/>
  <c r="B12" i="4"/>
  <c r="B14" i="4"/>
  <c r="F14" i="4"/>
  <c r="D14" i="4"/>
  <c r="C14" i="4"/>
  <c r="E14" i="4"/>
  <c r="B13" i="4"/>
  <c r="C13" i="4"/>
  <c r="F13" i="4"/>
  <c r="E13" i="4"/>
  <c r="D13" i="4"/>
  <c r="D12" i="4"/>
  <c r="AJ38" i="14" l="1"/>
  <c r="AE30" i="14"/>
  <c r="AJ34" i="14"/>
  <c r="AE35" i="14"/>
  <c r="AJ33" i="14"/>
  <c r="AJ35" i="14"/>
  <c r="AJ37" i="14"/>
  <c r="AE39" i="14"/>
  <c r="AE34" i="14"/>
  <c r="AJ39" i="14"/>
  <c r="AE32" i="14"/>
  <c r="AE33" i="14"/>
  <c r="AE36" i="14"/>
  <c r="AE38" i="14"/>
  <c r="AJ36" i="14"/>
  <c r="AJ32" i="14"/>
  <c r="AE31" i="14"/>
  <c r="AJ31" i="14"/>
  <c r="AE37" i="14"/>
  <c r="M12" i="1"/>
  <c r="K12" i="1" s="1"/>
  <c r="H8" i="14" l="1"/>
  <c r="H8" i="15"/>
  <c r="G8" i="12"/>
  <c r="G8" i="9"/>
  <c r="G8" i="11"/>
  <c r="G8" i="10"/>
  <c r="AB37" i="14"/>
  <c r="AD37" i="14"/>
  <c r="AD32" i="14"/>
  <c r="AB32" i="14"/>
  <c r="AD34" i="14"/>
  <c r="AB34" i="14"/>
  <c r="AI38" i="14"/>
  <c r="AG38" i="14"/>
  <c r="AI31" i="14"/>
  <c r="AG31" i="14"/>
  <c r="AD38" i="14"/>
  <c r="AB38" i="14"/>
  <c r="AD30" i="14"/>
  <c r="AB30" i="14"/>
  <c r="AI32" i="14"/>
  <c r="AG32" i="14"/>
  <c r="AB36" i="14"/>
  <c r="AD36" i="14"/>
  <c r="AI39" i="14"/>
  <c r="AG39" i="14"/>
  <c r="AD39" i="14"/>
  <c r="AB39" i="14"/>
  <c r="AI35" i="14"/>
  <c r="AG35" i="14"/>
  <c r="AD35" i="14"/>
  <c r="AB35" i="14"/>
  <c r="AD31" i="14"/>
  <c r="AB31" i="14"/>
  <c r="AI36" i="14"/>
  <c r="AG36" i="14"/>
  <c r="AD33" i="14"/>
  <c r="AB33" i="14"/>
  <c r="AI37" i="14"/>
  <c r="AG37" i="14"/>
  <c r="AI33" i="14"/>
  <c r="AG33" i="14"/>
  <c r="AI34" i="14"/>
  <c r="AG34" i="14"/>
  <c r="G8" i="4"/>
  <c r="F8" i="4" s="1"/>
  <c r="K8" i="1"/>
  <c r="M7" i="1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88" i="3"/>
  <c r="D89" i="3"/>
  <c r="D90" i="3"/>
  <c r="D91" i="3"/>
  <c r="D92" i="3"/>
  <c r="D93" i="3"/>
  <c r="D94" i="3"/>
  <c r="D95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5" i="3"/>
  <c r="D6" i="3"/>
  <c r="D7" i="3"/>
  <c r="D8" i="3"/>
  <c r="D9" i="3"/>
  <c r="D10" i="3"/>
  <c r="D11" i="3"/>
  <c r="D12" i="3"/>
  <c r="D13" i="3"/>
  <c r="D14" i="3"/>
  <c r="D4" i="3"/>
  <c r="D3" i="3"/>
  <c r="E8" i="12" l="1"/>
  <c r="B8" i="12"/>
  <c r="F8" i="12"/>
  <c r="C8" i="12"/>
  <c r="D8" i="12"/>
  <c r="C8" i="10"/>
  <c r="D8" i="10"/>
  <c r="F8" i="10"/>
  <c r="E8" i="10"/>
  <c r="B8" i="10"/>
  <c r="D8" i="11"/>
  <c r="C8" i="11"/>
  <c r="E8" i="11"/>
  <c r="B8" i="11"/>
  <c r="F8" i="11"/>
  <c r="D8" i="9"/>
  <c r="E8" i="9"/>
  <c r="B8" i="9"/>
  <c r="Q30" i="9" s="1"/>
  <c r="F8" i="9"/>
  <c r="C8" i="9"/>
  <c r="G8" i="15"/>
  <c r="C8" i="15"/>
  <c r="E8" i="15"/>
  <c r="D8" i="15"/>
  <c r="F8" i="15"/>
  <c r="B8" i="15"/>
  <c r="C8" i="14"/>
  <c r="D8" i="14"/>
  <c r="G8" i="14"/>
  <c r="B8" i="14"/>
  <c r="F8" i="14"/>
  <c r="E8" i="14"/>
  <c r="AK30" i="14"/>
  <c r="AK31" i="14" s="1"/>
  <c r="AL31" i="14" s="1"/>
  <c r="AM31" i="14" s="1"/>
  <c r="X31" i="14" s="1"/>
  <c r="Y31" i="14" s="1"/>
  <c r="AK32" i="14"/>
  <c r="AK33" i="14" s="1"/>
  <c r="AL33" i="14" s="1"/>
  <c r="AM33" i="14" s="1"/>
  <c r="AK38" i="14"/>
  <c r="AK39" i="14" s="1"/>
  <c r="AL39" i="14" s="1"/>
  <c r="AK36" i="14"/>
  <c r="AK37" i="14" s="1"/>
  <c r="AL37" i="14" s="1"/>
  <c r="AK34" i="14"/>
  <c r="AK35" i="14" s="1"/>
  <c r="AL35" i="14" s="1"/>
  <c r="E8" i="4"/>
  <c r="C8" i="4"/>
  <c r="D8" i="4"/>
  <c r="B8" i="4"/>
  <c r="B8" i="1"/>
  <c r="AE30" i="9" l="1"/>
  <c r="AF30" i="9"/>
  <c r="AC30" i="9"/>
  <c r="Q31" i="4"/>
  <c r="Q30" i="4"/>
  <c r="AF30" i="4" s="1"/>
  <c r="AL32" i="14"/>
  <c r="AM32" i="14" s="1"/>
  <c r="X32" i="14" s="1"/>
  <c r="Y32" i="14" s="1"/>
  <c r="AL30" i="14"/>
  <c r="AM30" i="14" s="1"/>
  <c r="X30" i="14" s="1"/>
  <c r="Y30" i="14" s="1"/>
  <c r="AL34" i="14"/>
  <c r="AM34" i="14" s="1"/>
  <c r="X34" i="14" s="1"/>
  <c r="Y34" i="14" s="1"/>
  <c r="AL36" i="14"/>
  <c r="AM36" i="14" s="1"/>
  <c r="X36" i="14" s="1"/>
  <c r="Y36" i="14" s="1"/>
  <c r="S26" i="10"/>
  <c r="S21" i="10"/>
  <c r="S39" i="10"/>
  <c r="M34" i="10"/>
  <c r="N24" i="10"/>
  <c r="N19" i="10"/>
  <c r="P16" i="10"/>
  <c r="P32" i="10"/>
  <c r="M26" i="10"/>
  <c r="M22" i="10"/>
  <c r="M35" i="10"/>
  <c r="N32" i="10"/>
  <c r="M18" i="10"/>
  <c r="N28" i="10"/>
  <c r="P26" i="10"/>
  <c r="M23" i="10"/>
  <c r="S14" i="10"/>
  <c r="S32" i="10"/>
  <c r="S27" i="10"/>
  <c r="N31" i="10"/>
  <c r="N29" i="10"/>
  <c r="N14" i="10"/>
  <c r="Q38" i="10"/>
  <c r="Q19" i="10"/>
  <c r="Q14" i="10"/>
  <c r="M32" i="10"/>
  <c r="N22" i="10"/>
  <c r="N17" i="10"/>
  <c r="P39" i="10"/>
  <c r="M30" i="10"/>
  <c r="L30" i="10" s="1"/>
  <c r="Q24" i="10"/>
  <c r="P22" i="10"/>
  <c r="S37" i="10"/>
  <c r="S28" i="10"/>
  <c r="S23" i="10"/>
  <c r="Q27" i="10"/>
  <c r="P25" i="10"/>
  <c r="P17" i="10"/>
  <c r="Q34" i="10"/>
  <c r="Q15" i="10"/>
  <c r="P18" i="10"/>
  <c r="N37" i="10"/>
  <c r="N18" i="10"/>
  <c r="Q28" i="10"/>
  <c r="P35" i="10"/>
  <c r="Q25" i="10"/>
  <c r="Q20" i="10"/>
  <c r="Q31" i="10"/>
  <c r="S16" i="10"/>
  <c r="M21" i="10"/>
  <c r="M39" i="10"/>
  <c r="N38" i="10"/>
  <c r="N23" i="10"/>
  <c r="M38" i="10"/>
  <c r="P36" i="10"/>
  <c r="P23" i="10"/>
  <c r="M16" i="10"/>
  <c r="N34" i="10"/>
  <c r="S25" i="10"/>
  <c r="Q32" i="10"/>
  <c r="S30" i="10"/>
  <c r="P29" i="10"/>
  <c r="M27" i="10"/>
  <c r="M19" i="10"/>
  <c r="M29" i="10"/>
  <c r="P15" i="10"/>
  <c r="Q26" i="10"/>
  <c r="Q18" i="10"/>
  <c r="P33" i="10"/>
  <c r="N16" i="10"/>
  <c r="S31" i="10"/>
  <c r="S18" i="10"/>
  <c r="Q16" i="10"/>
  <c r="P31" i="10"/>
  <c r="Q39" i="10"/>
  <c r="Q35" i="10"/>
  <c r="N30" i="10"/>
  <c r="N36" i="10"/>
  <c r="S19" i="10"/>
  <c r="S33" i="10"/>
  <c r="S38" i="10"/>
  <c r="Q17" i="10"/>
  <c r="M25" i="10"/>
  <c r="Q29" i="10"/>
  <c r="M24" i="10"/>
  <c r="Q33" i="10"/>
  <c r="M33" i="10"/>
  <c r="S20" i="10"/>
  <c r="S34" i="10"/>
  <c r="Q37" i="10"/>
  <c r="M15" i="10"/>
  <c r="M31" i="10"/>
  <c r="Q22" i="10"/>
  <c r="P37" i="10"/>
  <c r="N20" i="10"/>
  <c r="S35" i="10"/>
  <c r="S22" i="10"/>
  <c r="M14" i="10"/>
  <c r="P34" i="10"/>
  <c r="N21" i="10"/>
  <c r="M36" i="10"/>
  <c r="Q23" i="10"/>
  <c r="P19" i="10"/>
  <c r="N35" i="10"/>
  <c r="S36" i="10"/>
  <c r="Q21" i="10"/>
  <c r="M17" i="10"/>
  <c r="N33" i="10"/>
  <c r="M28" i="10"/>
  <c r="P20" i="10"/>
  <c r="M37" i="10"/>
  <c r="S24" i="10"/>
  <c r="P27" i="10"/>
  <c r="S15" i="10"/>
  <c r="N25" i="10"/>
  <c r="N39" i="10"/>
  <c r="P14" i="10"/>
  <c r="S29" i="10"/>
  <c r="M20" i="10"/>
  <c r="S17" i="10"/>
  <c r="Q36" i="10"/>
  <c r="P38" i="10"/>
  <c r="P24" i="10"/>
  <c r="N26" i="10"/>
  <c r="P21" i="10"/>
  <c r="P28" i="10"/>
  <c r="N27" i="10"/>
  <c r="N15" i="10"/>
  <c r="P24" i="9"/>
  <c r="Q27" i="9"/>
  <c r="S39" i="9"/>
  <c r="M15" i="9"/>
  <c r="N31" i="9"/>
  <c r="M33" i="9"/>
  <c r="P37" i="9"/>
  <c r="Q20" i="9"/>
  <c r="S16" i="9"/>
  <c r="Q29" i="9"/>
  <c r="P35" i="9"/>
  <c r="N17" i="9"/>
  <c r="N35" i="9"/>
  <c r="M22" i="9"/>
  <c r="Q39" i="9"/>
  <c r="Q24" i="9"/>
  <c r="M31" i="9"/>
  <c r="S21" i="9"/>
  <c r="M38" i="9"/>
  <c r="N29" i="9"/>
  <c r="M39" i="9"/>
  <c r="S18" i="9"/>
  <c r="S30" i="9"/>
  <c r="Q28" i="9"/>
  <c r="P38" i="9"/>
  <c r="N39" i="9"/>
  <c r="Q17" i="9"/>
  <c r="M26" i="9"/>
  <c r="N23" i="9"/>
  <c r="P17" i="9"/>
  <c r="S23" i="9"/>
  <c r="P39" i="9"/>
  <c r="S37" i="9"/>
  <c r="S27" i="9"/>
  <c r="N36" i="9"/>
  <c r="Q35" i="9"/>
  <c r="P20" i="9"/>
  <c r="M18" i="9"/>
  <c r="S20" i="9"/>
  <c r="N37" i="9"/>
  <c r="N14" i="9"/>
  <c r="M30" i="9"/>
  <c r="L30" i="9" s="1"/>
  <c r="S26" i="9"/>
  <c r="N20" i="9"/>
  <c r="N15" i="9"/>
  <c r="Q32" i="9"/>
  <c r="M16" i="9"/>
  <c r="M34" i="9"/>
  <c r="M27" i="9"/>
  <c r="P34" i="9"/>
  <c r="P19" i="9"/>
  <c r="S22" i="9"/>
  <c r="N19" i="9"/>
  <c r="N26" i="9"/>
  <c r="S15" i="9"/>
  <c r="S36" i="9"/>
  <c r="Q31" i="9"/>
  <c r="Q18" i="9"/>
  <c r="N24" i="9"/>
  <c r="Q19" i="9"/>
  <c r="P33" i="9"/>
  <c r="M35" i="9"/>
  <c r="M37" i="9"/>
  <c r="M14" i="9"/>
  <c r="P22" i="9"/>
  <c r="P16" i="9"/>
  <c r="Q21" i="9"/>
  <c r="S28" i="9"/>
  <c r="N27" i="9"/>
  <c r="Q15" i="9"/>
  <c r="P26" i="9"/>
  <c r="N34" i="9"/>
  <c r="N25" i="9"/>
  <c r="S19" i="9"/>
  <c r="M28" i="9"/>
  <c r="M24" i="9"/>
  <c r="P31" i="9"/>
  <c r="P23" i="9"/>
  <c r="M29" i="9"/>
  <c r="N38" i="9"/>
  <c r="Q38" i="9"/>
  <c r="Q14" i="9"/>
  <c r="N18" i="9"/>
  <c r="P21" i="9"/>
  <c r="P36" i="9"/>
  <c r="S14" i="9"/>
  <c r="S32" i="9"/>
  <c r="N28" i="9"/>
  <c r="P29" i="9"/>
  <c r="S35" i="9"/>
  <c r="S29" i="9"/>
  <c r="P28" i="9"/>
  <c r="Q37" i="9"/>
  <c r="Q34" i="9"/>
  <c r="Q16" i="9"/>
  <c r="Q23" i="9"/>
  <c r="Q22" i="9"/>
  <c r="S33" i="9"/>
  <c r="Q26" i="9"/>
  <c r="M19" i="9"/>
  <c r="N30" i="9"/>
  <c r="N21" i="9"/>
  <c r="N32" i="9"/>
  <c r="Q36" i="9"/>
  <c r="P27" i="9"/>
  <c r="P32" i="9"/>
  <c r="S31" i="9"/>
  <c r="S17" i="9"/>
  <c r="Q25" i="9"/>
  <c r="S24" i="9"/>
  <c r="N33" i="9"/>
  <c r="M20" i="9"/>
  <c r="P15" i="9"/>
  <c r="P14" i="9"/>
  <c r="N22" i="9"/>
  <c r="P18" i="9"/>
  <c r="M17" i="9"/>
  <c r="M21" i="9"/>
  <c r="S34" i="9"/>
  <c r="M32" i="9"/>
  <c r="M23" i="9"/>
  <c r="P25" i="9"/>
  <c r="S38" i="9"/>
  <c r="M25" i="9"/>
  <c r="N16" i="9"/>
  <c r="S25" i="9"/>
  <c r="M36" i="9"/>
  <c r="Q33" i="9"/>
  <c r="W14" i="14"/>
  <c r="T15" i="14"/>
  <c r="P21" i="14"/>
  <c r="T22" i="14"/>
  <c r="T18" i="14"/>
  <c r="P23" i="14"/>
  <c r="P20" i="14"/>
  <c r="P27" i="14"/>
  <c r="P24" i="14"/>
  <c r="W20" i="14"/>
  <c r="W24" i="14"/>
  <c r="Q17" i="14"/>
  <c r="U20" i="14"/>
  <c r="S17" i="14"/>
  <c r="O22" i="14"/>
  <c r="O26" i="14"/>
  <c r="U16" i="14"/>
  <c r="O16" i="14"/>
  <c r="U15" i="14"/>
  <c r="U22" i="14"/>
  <c r="U28" i="14"/>
  <c r="S19" i="14"/>
  <c r="Q25" i="14"/>
  <c r="S16" i="14"/>
  <c r="U14" i="14"/>
  <c r="Q14" i="14"/>
  <c r="O24" i="14"/>
  <c r="T16" i="14"/>
  <c r="P14" i="14"/>
  <c r="P18" i="14"/>
  <c r="T23" i="14"/>
  <c r="P25" i="14"/>
  <c r="T14" i="14"/>
  <c r="T26" i="14"/>
  <c r="P29" i="14"/>
  <c r="P17" i="14"/>
  <c r="W28" i="14"/>
  <c r="U17" i="14"/>
  <c r="Q16" i="14"/>
  <c r="O18" i="14"/>
  <c r="Q26" i="14"/>
  <c r="Q23" i="14"/>
  <c r="U24" i="14"/>
  <c r="S15" i="14"/>
  <c r="S23" i="14"/>
  <c r="Q15" i="14"/>
  <c r="Q28" i="14"/>
  <c r="U27" i="14"/>
  <c r="Q20" i="14"/>
  <c r="U19" i="14"/>
  <c r="S18" i="14"/>
  <c r="P15" i="14"/>
  <c r="T29" i="14"/>
  <c r="T20" i="14"/>
  <c r="T17" i="14"/>
  <c r="P26" i="14"/>
  <c r="S14" i="14"/>
  <c r="T19" i="14"/>
  <c r="P22" i="14"/>
  <c r="T27" i="14"/>
  <c r="W18" i="14"/>
  <c r="W22" i="14"/>
  <c r="O25" i="14"/>
  <c r="U18" i="14"/>
  <c r="Q22" i="14"/>
  <c r="O15" i="14"/>
  <c r="Q19" i="14"/>
  <c r="Q27" i="14"/>
  <c r="O21" i="14"/>
  <c r="Q18" i="14"/>
  <c r="Q24" i="14"/>
  <c r="U21" i="14"/>
  <c r="S20" i="14"/>
  <c r="O19" i="14"/>
  <c r="O29" i="14"/>
  <c r="S25" i="14"/>
  <c r="O20" i="14"/>
  <c r="S21" i="14"/>
  <c r="U23" i="14"/>
  <c r="P16" i="14"/>
  <c r="T25" i="14"/>
  <c r="U29" i="14"/>
  <c r="S26" i="14"/>
  <c r="U26" i="14"/>
  <c r="Q29" i="14"/>
  <c r="O14" i="14"/>
  <c r="T24" i="14"/>
  <c r="O27" i="14"/>
  <c r="O28" i="14"/>
  <c r="S22" i="14"/>
  <c r="S28" i="14"/>
  <c r="P19" i="14"/>
  <c r="S24" i="14"/>
  <c r="O23" i="14"/>
  <c r="U25" i="14"/>
  <c r="P28" i="14"/>
  <c r="T21" i="14"/>
  <c r="W26" i="14"/>
  <c r="S29" i="14"/>
  <c r="O17" i="14"/>
  <c r="T28" i="14"/>
  <c r="W16" i="14"/>
  <c r="Q21" i="14"/>
  <c r="S27" i="14"/>
  <c r="S35" i="11"/>
  <c r="S33" i="11"/>
  <c r="P23" i="11"/>
  <c r="S30" i="11"/>
  <c r="N38" i="11"/>
  <c r="N36" i="11"/>
  <c r="S25" i="11"/>
  <c r="S34" i="11"/>
  <c r="M20" i="11"/>
  <c r="N34" i="11"/>
  <c r="N32" i="11"/>
  <c r="S21" i="11"/>
  <c r="S28" i="11"/>
  <c r="S39" i="11"/>
  <c r="S37" i="11"/>
  <c r="P27" i="11"/>
  <c r="N39" i="11"/>
  <c r="Q21" i="11"/>
  <c r="S36" i="11"/>
  <c r="P17" i="11"/>
  <c r="N25" i="11"/>
  <c r="M15" i="11"/>
  <c r="M23" i="11"/>
  <c r="S32" i="11"/>
  <c r="Q16" i="11"/>
  <c r="N30" i="11"/>
  <c r="S26" i="11"/>
  <c r="N21" i="11"/>
  <c r="M34" i="11"/>
  <c r="P21" i="11"/>
  <c r="Q32" i="11"/>
  <c r="M36" i="11"/>
  <c r="N20" i="11"/>
  <c r="N27" i="11"/>
  <c r="M35" i="11"/>
  <c r="M33" i="11"/>
  <c r="Q22" i="11"/>
  <c r="Q29" i="11"/>
  <c r="P34" i="11"/>
  <c r="S38" i="11"/>
  <c r="P32" i="11"/>
  <c r="Q18" i="11"/>
  <c r="Q25" i="11"/>
  <c r="Q36" i="11"/>
  <c r="Q34" i="11"/>
  <c r="N24" i="11"/>
  <c r="S31" i="11"/>
  <c r="Q37" i="11"/>
  <c r="M27" i="11"/>
  <c r="P18" i="11"/>
  <c r="N17" i="11"/>
  <c r="N19" i="11"/>
  <c r="S19" i="11"/>
  <c r="M30" i="11"/>
  <c r="L30" i="11" s="1"/>
  <c r="P20" i="11"/>
  <c r="P25" i="11"/>
  <c r="P16" i="11"/>
  <c r="N15" i="11"/>
  <c r="P14" i="11"/>
  <c r="N37" i="11"/>
  <c r="S29" i="11"/>
  <c r="M17" i="11"/>
  <c r="M24" i="11"/>
  <c r="Q39" i="11"/>
  <c r="Q35" i="11"/>
  <c r="P19" i="11"/>
  <c r="P26" i="11"/>
  <c r="P29" i="11"/>
  <c r="Q38" i="11"/>
  <c r="N28" i="11"/>
  <c r="P15" i="11"/>
  <c r="P22" i="11"/>
  <c r="P33" i="11"/>
  <c r="P31" i="11"/>
  <c r="M21" i="11"/>
  <c r="M28" i="11"/>
  <c r="Q31" i="11"/>
  <c r="S23" i="11"/>
  <c r="N14" i="11"/>
  <c r="M14" i="11"/>
  <c r="Q33" i="11"/>
  <c r="P36" i="11"/>
  <c r="M22" i="11"/>
  <c r="Q14" i="11"/>
  <c r="N22" i="11"/>
  <c r="Q23" i="11"/>
  <c r="N31" i="11"/>
  <c r="Q26" i="11"/>
  <c r="M29" i="11"/>
  <c r="P35" i="11"/>
  <c r="M38" i="11"/>
  <c r="S27" i="11"/>
  <c r="N26" i="11"/>
  <c r="M19" i="11"/>
  <c r="Q24" i="11"/>
  <c r="S15" i="11"/>
  <c r="P28" i="11"/>
  <c r="M39" i="11"/>
  <c r="N23" i="11"/>
  <c r="S17" i="11"/>
  <c r="M16" i="11"/>
  <c r="M18" i="11"/>
  <c r="M37" i="11"/>
  <c r="P38" i="11"/>
  <c r="S18" i="11"/>
  <c r="S14" i="11"/>
  <c r="N35" i="11"/>
  <c r="N16" i="11"/>
  <c r="M25" i="11"/>
  <c r="M31" i="11"/>
  <c r="L31" i="11" s="1"/>
  <c r="Q20" i="11"/>
  <c r="Q17" i="11"/>
  <c r="N29" i="11"/>
  <c r="N18" i="11"/>
  <c r="M26" i="11"/>
  <c r="L26" i="11" s="1"/>
  <c r="S16" i="11"/>
  <c r="S20" i="11"/>
  <c r="N33" i="11"/>
  <c r="Q19" i="11"/>
  <c r="Q27" i="11"/>
  <c r="P39" i="11"/>
  <c r="S24" i="11"/>
  <c r="Q28" i="11"/>
  <c r="M32" i="11"/>
  <c r="S22" i="11"/>
  <c r="P37" i="11"/>
  <c r="P24" i="11"/>
  <c r="Q15" i="11"/>
  <c r="N33" i="12"/>
  <c r="S37" i="12"/>
  <c r="N38" i="12"/>
  <c r="Q23" i="12"/>
  <c r="N21" i="12"/>
  <c r="P33" i="12"/>
  <c r="P24" i="12"/>
  <c r="Q20" i="12"/>
  <c r="Q37" i="12"/>
  <c r="M35" i="12"/>
  <c r="Q25" i="12"/>
  <c r="Q19" i="12"/>
  <c r="Q17" i="12"/>
  <c r="S22" i="12"/>
  <c r="P14" i="12"/>
  <c r="M26" i="12"/>
  <c r="M14" i="12"/>
  <c r="N39" i="12"/>
  <c r="Q29" i="12"/>
  <c r="N19" i="12"/>
  <c r="S16" i="12"/>
  <c r="P15" i="12"/>
  <c r="S17" i="12"/>
  <c r="P32" i="12"/>
  <c r="Q33" i="12"/>
  <c r="N14" i="12"/>
  <c r="P25" i="12"/>
  <c r="N32" i="12"/>
  <c r="S35" i="12"/>
  <c r="Q28" i="12"/>
  <c r="S18" i="12"/>
  <c r="N22" i="12"/>
  <c r="M36" i="12"/>
  <c r="M20" i="12"/>
  <c r="Q39" i="12"/>
  <c r="M33" i="12"/>
  <c r="P36" i="12"/>
  <c r="P17" i="12"/>
  <c r="S39" i="12"/>
  <c r="S36" i="12"/>
  <c r="S33" i="12"/>
  <c r="M34" i="12"/>
  <c r="P29" i="12"/>
  <c r="M27" i="12"/>
  <c r="N26" i="12"/>
  <c r="P39" i="12"/>
  <c r="M23" i="12"/>
  <c r="S26" i="12"/>
  <c r="S19" i="12"/>
  <c r="M29" i="12"/>
  <c r="Q38" i="12"/>
  <c r="P19" i="12"/>
  <c r="S32" i="12"/>
  <c r="M15" i="12"/>
  <c r="N29" i="12"/>
  <c r="Q31" i="12"/>
  <c r="S31" i="12"/>
  <c r="P34" i="12"/>
  <c r="N28" i="12"/>
  <c r="M38" i="12"/>
  <c r="M25" i="12"/>
  <c r="S34" i="12"/>
  <c r="S21" i="12"/>
  <c r="N36" i="12"/>
  <c r="Q18" i="12"/>
  <c r="P31" i="12"/>
  <c r="P26" i="12"/>
  <c r="S27" i="12"/>
  <c r="Q16" i="12"/>
  <c r="Q24" i="12"/>
  <c r="S28" i="12"/>
  <c r="P21" i="12"/>
  <c r="Q14" i="12"/>
  <c r="N18" i="12"/>
  <c r="M28" i="12"/>
  <c r="Q34" i="12"/>
  <c r="N37" i="12"/>
  <c r="N31" i="12"/>
  <c r="N30" i="12"/>
  <c r="Q27" i="12"/>
  <c r="S25" i="12"/>
  <c r="S29" i="12"/>
  <c r="S20" i="12"/>
  <c r="Q26" i="12"/>
  <c r="S24" i="12"/>
  <c r="P23" i="12"/>
  <c r="P18" i="12"/>
  <c r="N20" i="12"/>
  <c r="N27" i="12"/>
  <c r="M17" i="12"/>
  <c r="P16" i="12"/>
  <c r="N17" i="12"/>
  <c r="N23" i="12"/>
  <c r="S30" i="12"/>
  <c r="P38" i="12"/>
  <c r="S14" i="12"/>
  <c r="N35" i="12"/>
  <c r="Q36" i="12"/>
  <c r="S38" i="12"/>
  <c r="S15" i="12"/>
  <c r="Q35" i="12"/>
  <c r="N15" i="12"/>
  <c r="M37" i="12"/>
  <c r="Q21" i="12"/>
  <c r="P37" i="12"/>
  <c r="P35" i="12"/>
  <c r="P28" i="12"/>
  <c r="M22" i="12"/>
  <c r="N34" i="12"/>
  <c r="M18" i="12"/>
  <c r="P22" i="12"/>
  <c r="M30" i="12"/>
  <c r="L30" i="12" s="1"/>
  <c r="Q32" i="12"/>
  <c r="N16" i="12"/>
  <c r="M24" i="12"/>
  <c r="L24" i="12" s="1"/>
  <c r="P27" i="12"/>
  <c r="M21" i="12"/>
  <c r="P20" i="12"/>
  <c r="Q22" i="12"/>
  <c r="M31" i="12"/>
  <c r="M19" i="12"/>
  <c r="M32" i="12"/>
  <c r="N25" i="12"/>
  <c r="M39" i="12"/>
  <c r="M16" i="12"/>
  <c r="S23" i="12"/>
  <c r="Q15" i="12"/>
  <c r="N24" i="12"/>
  <c r="P16" i="4"/>
  <c r="P14" i="4"/>
  <c r="Q16" i="4"/>
  <c r="Q14" i="4"/>
  <c r="AF14" i="4" s="1"/>
  <c r="W16" i="15"/>
  <c r="S16" i="15"/>
  <c r="W20" i="15"/>
  <c r="U17" i="15"/>
  <c r="O21" i="15"/>
  <c r="S18" i="15"/>
  <c r="Q22" i="15"/>
  <c r="U14" i="15"/>
  <c r="P21" i="15"/>
  <c r="O14" i="15"/>
  <c r="T23" i="15"/>
  <c r="S19" i="15"/>
  <c r="U27" i="15"/>
  <c r="S23" i="15"/>
  <c r="T28" i="15"/>
  <c r="U26" i="15"/>
  <c r="U18" i="15"/>
  <c r="O26" i="15"/>
  <c r="O15" i="15"/>
  <c r="U19" i="15"/>
  <c r="S25" i="15"/>
  <c r="Q27" i="15"/>
  <c r="Q19" i="15"/>
  <c r="P24" i="15"/>
  <c r="P14" i="15"/>
  <c r="S29" i="15"/>
  <c r="O23" i="15"/>
  <c r="T27" i="15"/>
  <c r="Q26" i="15"/>
  <c r="P25" i="15"/>
  <c r="O28" i="15"/>
  <c r="W22" i="15"/>
  <c r="Q16" i="15"/>
  <c r="O20" i="15"/>
  <c r="Q15" i="15"/>
  <c r="S17" i="15"/>
  <c r="Q23" i="15"/>
  <c r="P20" i="15"/>
  <c r="T19" i="15"/>
  <c r="W26" i="15"/>
  <c r="T14" i="15"/>
  <c r="Q14" i="15"/>
  <c r="O22" i="15"/>
  <c r="S27" i="15"/>
  <c r="O25" i="15"/>
  <c r="N25" i="15" s="1"/>
  <c r="W28" i="15"/>
  <c r="T24" i="15"/>
  <c r="U25" i="15"/>
  <c r="O29" i="15"/>
  <c r="P26" i="15"/>
  <c r="T26" i="15"/>
  <c r="S14" i="15"/>
  <c r="P16" i="15"/>
  <c r="Q18" i="15"/>
  <c r="O19" i="15"/>
  <c r="Q29" i="15"/>
  <c r="W14" i="15"/>
  <c r="Q20" i="15"/>
  <c r="P27" i="15"/>
  <c r="P19" i="15"/>
  <c r="T16" i="15"/>
  <c r="T15" i="15"/>
  <c r="P29" i="15"/>
  <c r="U21" i="15"/>
  <c r="S20" i="15"/>
  <c r="Q28" i="15"/>
  <c r="U24" i="15"/>
  <c r="U16" i="15"/>
  <c r="T25" i="15"/>
  <c r="W24" i="15"/>
  <c r="O24" i="15"/>
  <c r="S22" i="15"/>
  <c r="Q25" i="15"/>
  <c r="U15" i="15"/>
  <c r="P22" i="15"/>
  <c r="O18" i="15"/>
  <c r="O17" i="15"/>
  <c r="T29" i="15"/>
  <c r="U29" i="15"/>
  <c r="S26" i="15"/>
  <c r="Q17" i="15"/>
  <c r="P17" i="15"/>
  <c r="T18" i="15"/>
  <c r="O16" i="15"/>
  <c r="S15" i="15"/>
  <c r="U22" i="15"/>
  <c r="U28" i="15"/>
  <c r="T17" i="15"/>
  <c r="P28" i="15"/>
  <c r="T20" i="15"/>
  <c r="S24" i="15"/>
  <c r="U23" i="15"/>
  <c r="S21" i="15"/>
  <c r="Q24" i="15"/>
  <c r="P23" i="15"/>
  <c r="O27" i="15"/>
  <c r="P15" i="15"/>
  <c r="W18" i="15"/>
  <c r="U20" i="15"/>
  <c r="T21" i="15"/>
  <c r="S28" i="15"/>
  <c r="Q21" i="15"/>
  <c r="P18" i="15"/>
  <c r="T22" i="15"/>
  <c r="AL38" i="14"/>
  <c r="AM38" i="14" s="1"/>
  <c r="X38" i="14" s="1"/>
  <c r="Y38" i="14" s="1"/>
  <c r="AM37" i="14"/>
  <c r="X37" i="14" s="1"/>
  <c r="Y37" i="14" s="1"/>
  <c r="AM39" i="14"/>
  <c r="X39" i="14" s="1"/>
  <c r="Y39" i="14" s="1"/>
  <c r="AM35" i="14"/>
  <c r="X35" i="14" s="1"/>
  <c r="Y35" i="14" s="1"/>
  <c r="X33" i="14"/>
  <c r="Y33" i="14" s="1"/>
  <c r="M14" i="4"/>
  <c r="P37" i="4"/>
  <c r="S37" i="4"/>
  <c r="M17" i="4"/>
  <c r="Q18" i="4"/>
  <c r="S18" i="4"/>
  <c r="P21" i="4"/>
  <c r="P27" i="4"/>
  <c r="S21" i="4"/>
  <c r="S26" i="4"/>
  <c r="P18" i="4"/>
  <c r="M16" i="4"/>
  <c r="M20" i="4"/>
  <c r="N36" i="4"/>
  <c r="N27" i="4"/>
  <c r="Z27" i="4" s="1"/>
  <c r="Q25" i="4"/>
  <c r="M36" i="4"/>
  <c r="P24" i="4"/>
  <c r="Q15" i="4"/>
  <c r="N22" i="4"/>
  <c r="S29" i="4"/>
  <c r="S34" i="4"/>
  <c r="M27" i="4"/>
  <c r="M30" i="4"/>
  <c r="L30" i="4" s="1"/>
  <c r="M33" i="4"/>
  <c r="N20" i="4"/>
  <c r="Q38" i="4"/>
  <c r="N17" i="4"/>
  <c r="S15" i="4"/>
  <c r="S23" i="4"/>
  <c r="S31" i="4"/>
  <c r="S39" i="4"/>
  <c r="S20" i="4"/>
  <c r="S28" i="4"/>
  <c r="S36" i="4"/>
  <c r="M24" i="4"/>
  <c r="M39" i="4"/>
  <c r="M23" i="4"/>
  <c r="P33" i="4"/>
  <c r="P17" i="4"/>
  <c r="P26" i="4"/>
  <c r="M26" i="4"/>
  <c r="P36" i="4"/>
  <c r="P20" i="4"/>
  <c r="P34" i="4"/>
  <c r="M29" i="4"/>
  <c r="P39" i="4"/>
  <c r="P23" i="4"/>
  <c r="N32" i="4"/>
  <c r="N16" i="4"/>
  <c r="Q27" i="4"/>
  <c r="N39" i="4"/>
  <c r="N23" i="4"/>
  <c r="Q34" i="4"/>
  <c r="N38" i="4"/>
  <c r="N14" i="4"/>
  <c r="Q17" i="4"/>
  <c r="Q36" i="4"/>
  <c r="AC36" i="4" s="1"/>
  <c r="S17" i="4"/>
  <c r="S33" i="4"/>
  <c r="S22" i="4"/>
  <c r="S30" i="4"/>
  <c r="S38" i="4"/>
  <c r="P38" i="4"/>
  <c r="M35" i="4"/>
  <c r="M19" i="4"/>
  <c r="P29" i="4"/>
  <c r="M38" i="4"/>
  <c r="M22" i="4"/>
  <c r="P32" i="4"/>
  <c r="P22" i="4"/>
  <c r="M25" i="4"/>
  <c r="P35" i="4"/>
  <c r="P19" i="4"/>
  <c r="N28" i="4"/>
  <c r="Q39" i="4"/>
  <c r="Q23" i="4"/>
  <c r="N35" i="4"/>
  <c r="N19" i="4"/>
  <c r="AC30" i="4"/>
  <c r="N30" i="4"/>
  <c r="Q37" i="4"/>
  <c r="N33" i="4"/>
  <c r="Q28" i="4"/>
  <c r="S25" i="4"/>
  <c r="S14" i="4"/>
  <c r="S19" i="4"/>
  <c r="S27" i="4"/>
  <c r="S35" i="4"/>
  <c r="S16" i="4"/>
  <c r="S24" i="4"/>
  <c r="S32" i="4"/>
  <c r="AE30" i="4"/>
  <c r="M31" i="4"/>
  <c r="M15" i="4"/>
  <c r="P25" i="4"/>
  <c r="M28" i="4"/>
  <c r="M34" i="4"/>
  <c r="M18" i="4"/>
  <c r="P28" i="4"/>
  <c r="M32" i="4"/>
  <c r="M37" i="4"/>
  <c r="M21" i="4"/>
  <c r="L21" i="4" s="1"/>
  <c r="P31" i="4"/>
  <c r="P15" i="4"/>
  <c r="N24" i="4"/>
  <c r="Q35" i="4"/>
  <c r="Q19" i="4"/>
  <c r="N31" i="4"/>
  <c r="N15" i="4"/>
  <c r="Q22" i="4"/>
  <c r="AF22" i="4" s="1"/>
  <c r="N26" i="4"/>
  <c r="Q33" i="4"/>
  <c r="N25" i="4"/>
  <c r="Q20" i="4"/>
  <c r="Q21" i="4"/>
  <c r="AF21" i="4" s="1"/>
  <c r="N29" i="4"/>
  <c r="Q24" i="4"/>
  <c r="Q26" i="4"/>
  <c r="N34" i="4"/>
  <c r="N18" i="4"/>
  <c r="Q29" i="4"/>
  <c r="N37" i="4"/>
  <c r="N21" i="4"/>
  <c r="Q32" i="4"/>
  <c r="N19" i="14" l="1"/>
  <c r="L19" i="11"/>
  <c r="N20" i="14"/>
  <c r="L18" i="11"/>
  <c r="N27" i="15"/>
  <c r="L17" i="12"/>
  <c r="L15" i="12"/>
  <c r="L16" i="11"/>
  <c r="L23" i="11"/>
  <c r="L37" i="9"/>
  <c r="AF20" i="4"/>
  <c r="AA20" i="4"/>
  <c r="L17" i="10"/>
  <c r="L14" i="4"/>
  <c r="N16" i="15"/>
  <c r="N18" i="15"/>
  <c r="L39" i="12"/>
  <c r="L31" i="12"/>
  <c r="L33" i="12"/>
  <c r="N17" i="14"/>
  <c r="L32" i="9"/>
  <c r="L31" i="10"/>
  <c r="N29" i="15"/>
  <c r="L23" i="9"/>
  <c r="L17" i="9"/>
  <c r="L36" i="11"/>
  <c r="L25" i="9"/>
  <c r="L14" i="9"/>
  <c r="L21" i="11"/>
  <c r="L38" i="4"/>
  <c r="L29" i="10"/>
  <c r="N21" i="14"/>
  <c r="L32" i="11"/>
  <c r="L33" i="11"/>
  <c r="L20" i="9"/>
  <c r="L36" i="9"/>
  <c r="L29" i="9"/>
  <c r="L16" i="9"/>
  <c r="L20" i="10"/>
  <c r="L37" i="10"/>
  <c r="L15" i="10"/>
  <c r="L33" i="10"/>
  <c r="L25" i="10"/>
  <c r="L39" i="10"/>
  <c r="L28" i="11"/>
  <c r="L24" i="9"/>
  <c r="N23" i="14"/>
  <c r="N14" i="14"/>
  <c r="L18" i="12"/>
  <c r="L29" i="12"/>
  <c r="L35" i="9"/>
  <c r="L16" i="12"/>
  <c r="L25" i="12"/>
  <c r="L14" i="12"/>
  <c r="N28" i="14"/>
  <c r="L28" i="10"/>
  <c r="L36" i="10"/>
  <c r="L16" i="10"/>
  <c r="L22" i="12"/>
  <c r="L38" i="12"/>
  <c r="L14" i="11"/>
  <c r="N18" i="14"/>
  <c r="N26" i="14"/>
  <c r="L19" i="9"/>
  <c r="L34" i="9"/>
  <c r="L26" i="9"/>
  <c r="L15" i="9"/>
  <c r="L19" i="10"/>
  <c r="L34" i="10"/>
  <c r="AG26" i="15"/>
  <c r="AI26" i="15"/>
  <c r="AJ26" i="15"/>
  <c r="AG14" i="15"/>
  <c r="AJ14" i="15"/>
  <c r="AI14" i="15"/>
  <c r="AE19" i="12"/>
  <c r="AC19" i="12"/>
  <c r="AF19" i="12"/>
  <c r="AC14" i="11"/>
  <c r="AE14" i="11"/>
  <c r="AF14" i="11"/>
  <c r="AA37" i="11"/>
  <c r="Z37" i="11"/>
  <c r="X37" i="11"/>
  <c r="X19" i="11"/>
  <c r="Z19" i="11"/>
  <c r="AA19" i="11"/>
  <c r="AE36" i="11"/>
  <c r="AC36" i="11"/>
  <c r="AF36" i="11"/>
  <c r="Z21" i="11"/>
  <c r="X21" i="11"/>
  <c r="AA21" i="11"/>
  <c r="N27" i="14"/>
  <c r="AE27" i="14"/>
  <c r="AB27" i="14"/>
  <c r="AD27" i="14"/>
  <c r="AD17" i="14"/>
  <c r="AE17" i="14"/>
  <c r="AB17" i="14"/>
  <c r="AE33" i="9"/>
  <c r="AF33" i="9"/>
  <c r="AC33" i="9"/>
  <c r="AC23" i="9"/>
  <c r="AE23" i="9"/>
  <c r="AF23" i="9"/>
  <c r="AA38" i="9"/>
  <c r="X38" i="9"/>
  <c r="Z38" i="9"/>
  <c r="X34" i="9"/>
  <c r="Z34" i="9"/>
  <c r="AA34" i="9"/>
  <c r="Z37" i="9"/>
  <c r="AA37" i="9"/>
  <c r="X37" i="9"/>
  <c r="AE24" i="9"/>
  <c r="AC24" i="9"/>
  <c r="AF24" i="9"/>
  <c r="Z17" i="9"/>
  <c r="X17" i="9"/>
  <c r="AA17" i="9"/>
  <c r="Z15" i="10"/>
  <c r="AA15" i="10"/>
  <c r="X15" i="10"/>
  <c r="AA26" i="10"/>
  <c r="X26" i="10"/>
  <c r="Z26" i="10"/>
  <c r="AA39" i="10"/>
  <c r="X39" i="10"/>
  <c r="Z39" i="10"/>
  <c r="X33" i="10"/>
  <c r="AA33" i="10"/>
  <c r="Z33" i="10"/>
  <c r="AA21" i="10"/>
  <c r="X21" i="10"/>
  <c r="Z21" i="10"/>
  <c r="AC28" i="10"/>
  <c r="AE28" i="10"/>
  <c r="AF28" i="10"/>
  <c r="AF27" i="10"/>
  <c r="AE27" i="10"/>
  <c r="AC27" i="10"/>
  <c r="Z17" i="10"/>
  <c r="X17" i="10"/>
  <c r="AA17" i="10"/>
  <c r="L23" i="10"/>
  <c r="L27" i="4"/>
  <c r="AI20" i="15"/>
  <c r="AG20" i="15"/>
  <c r="AJ20" i="15"/>
  <c r="AJ28" i="15"/>
  <c r="AG28" i="15"/>
  <c r="AI28" i="15"/>
  <c r="AI29" i="15"/>
  <c r="AJ29" i="15"/>
  <c r="AG29" i="15"/>
  <c r="N24" i="15"/>
  <c r="AI24" i="15"/>
  <c r="AG24" i="15"/>
  <c r="AJ24" i="15"/>
  <c r="N19" i="15"/>
  <c r="N22" i="15"/>
  <c r="AE15" i="15"/>
  <c r="AD15" i="15"/>
  <c r="AB15" i="15"/>
  <c r="N28" i="15"/>
  <c r="AE19" i="15"/>
  <c r="AD19" i="15"/>
  <c r="AB19" i="15"/>
  <c r="N15" i="15"/>
  <c r="AE22" i="15"/>
  <c r="AD22" i="15"/>
  <c r="AB22" i="15"/>
  <c r="AE15" i="12"/>
  <c r="AC15" i="12"/>
  <c r="AF15" i="12"/>
  <c r="X25" i="12"/>
  <c r="AA25" i="12"/>
  <c r="Z25" i="12"/>
  <c r="AF22" i="12"/>
  <c r="AE22" i="12"/>
  <c r="AC22" i="12"/>
  <c r="L37" i="12"/>
  <c r="X30" i="12"/>
  <c r="Z30" i="12"/>
  <c r="AA30" i="12"/>
  <c r="L28" i="12"/>
  <c r="L26" i="12"/>
  <c r="AA28" i="12"/>
  <c r="Z28" i="12"/>
  <c r="X28" i="12"/>
  <c r="AA29" i="12"/>
  <c r="Z29" i="12"/>
  <c r="X29" i="12"/>
  <c r="AE38" i="12"/>
  <c r="AC38" i="12"/>
  <c r="AF38" i="12"/>
  <c r="L23" i="12"/>
  <c r="AF39" i="12"/>
  <c r="AE39" i="12"/>
  <c r="AC39" i="12"/>
  <c r="AC29" i="12"/>
  <c r="AF29" i="12"/>
  <c r="AE29" i="12"/>
  <c r="AE25" i="12"/>
  <c r="AC25" i="12"/>
  <c r="AF25" i="12"/>
  <c r="Z38" i="12"/>
  <c r="X38" i="12"/>
  <c r="AA38" i="12"/>
  <c r="AC28" i="11"/>
  <c r="AF28" i="11"/>
  <c r="AE28" i="11"/>
  <c r="AC19" i="11"/>
  <c r="AE19" i="11"/>
  <c r="AF19" i="11"/>
  <c r="AF20" i="11"/>
  <c r="AC20" i="11"/>
  <c r="AE20" i="11"/>
  <c r="Z35" i="11"/>
  <c r="X35" i="11"/>
  <c r="AA35" i="11"/>
  <c r="L37" i="11"/>
  <c r="X23" i="11"/>
  <c r="Z23" i="11"/>
  <c r="AA23" i="11"/>
  <c r="AF24" i="11"/>
  <c r="AE24" i="11"/>
  <c r="AC24" i="11"/>
  <c r="L38" i="11"/>
  <c r="AA31" i="11"/>
  <c r="Z31" i="11"/>
  <c r="X31" i="11"/>
  <c r="L22" i="11"/>
  <c r="X14" i="11"/>
  <c r="AA14" i="11"/>
  <c r="Z14" i="11"/>
  <c r="L24" i="11"/>
  <c r="X17" i="11"/>
  <c r="AA17" i="11"/>
  <c r="Z17" i="11"/>
  <c r="AF25" i="11"/>
  <c r="AE25" i="11"/>
  <c r="AC25" i="11"/>
  <c r="L35" i="11"/>
  <c r="AE32" i="11"/>
  <c r="AF32" i="11"/>
  <c r="AC32" i="11"/>
  <c r="Z32" i="11"/>
  <c r="AA32" i="11"/>
  <c r="X32" i="11"/>
  <c r="AE21" i="14"/>
  <c r="AD21" i="14"/>
  <c r="AB21" i="14"/>
  <c r="AJ25" i="14"/>
  <c r="AI25" i="14"/>
  <c r="AG25" i="14"/>
  <c r="AJ23" i="14"/>
  <c r="AI23" i="14"/>
  <c r="AG23" i="14"/>
  <c r="N29" i="14"/>
  <c r="AE24" i="14"/>
  <c r="AD24" i="14"/>
  <c r="AB24" i="14"/>
  <c r="AE19" i="14"/>
  <c r="AD19" i="14"/>
  <c r="AB19" i="14"/>
  <c r="N25" i="14"/>
  <c r="AE28" i="14"/>
  <c r="AB28" i="14"/>
  <c r="AD28" i="14"/>
  <c r="AJ24" i="14"/>
  <c r="AG24" i="14"/>
  <c r="AI24" i="14"/>
  <c r="AD16" i="14"/>
  <c r="AB16" i="14"/>
  <c r="AE16" i="14"/>
  <c r="N24" i="14"/>
  <c r="AE25" i="14"/>
  <c r="AD25" i="14"/>
  <c r="AB25" i="14"/>
  <c r="AJ15" i="14"/>
  <c r="AG15" i="14"/>
  <c r="AI15" i="14"/>
  <c r="N22" i="14"/>
  <c r="X22" i="9"/>
  <c r="AA22" i="9"/>
  <c r="Z22" i="9"/>
  <c r="X33" i="9"/>
  <c r="Z33" i="9"/>
  <c r="AA33" i="9"/>
  <c r="X32" i="9"/>
  <c r="Z32" i="9"/>
  <c r="AA32" i="9"/>
  <c r="AF26" i="9"/>
  <c r="AE26" i="9"/>
  <c r="AC26" i="9"/>
  <c r="AF16" i="9"/>
  <c r="AC16" i="9"/>
  <c r="AE16" i="9"/>
  <c r="X18" i="9"/>
  <c r="AA18" i="9"/>
  <c r="Z18" i="9"/>
  <c r="L28" i="9"/>
  <c r="AF21" i="9"/>
  <c r="AE21" i="9"/>
  <c r="AC21" i="9"/>
  <c r="Z24" i="9"/>
  <c r="X24" i="9"/>
  <c r="AA24" i="9"/>
  <c r="X36" i="9"/>
  <c r="Z36" i="9"/>
  <c r="AA36" i="9"/>
  <c r="AE17" i="9"/>
  <c r="AF17" i="9"/>
  <c r="AC17" i="9"/>
  <c r="L38" i="9"/>
  <c r="AF39" i="9"/>
  <c r="AE39" i="9"/>
  <c r="AC39" i="9"/>
  <c r="AA27" i="10"/>
  <c r="X27" i="10"/>
  <c r="Z27" i="10"/>
  <c r="Z25" i="10"/>
  <c r="X25" i="10"/>
  <c r="AA25" i="10"/>
  <c r="Z20" i="10"/>
  <c r="X20" i="10"/>
  <c r="AA20" i="10"/>
  <c r="AF39" i="10"/>
  <c r="AE39" i="10"/>
  <c r="AC39" i="10"/>
  <c r="AC26" i="10"/>
  <c r="AE26" i="10"/>
  <c r="AF26" i="10"/>
  <c r="L27" i="10"/>
  <c r="AE20" i="10"/>
  <c r="AF20" i="10"/>
  <c r="AC20" i="10"/>
  <c r="AA18" i="10"/>
  <c r="X18" i="10"/>
  <c r="Z18" i="10"/>
  <c r="AC34" i="10"/>
  <c r="AE34" i="10"/>
  <c r="AF34" i="10"/>
  <c r="AC24" i="10"/>
  <c r="AE24" i="10"/>
  <c r="AF24" i="10"/>
  <c r="Z22" i="10"/>
  <c r="X22" i="10"/>
  <c r="AA22" i="10"/>
  <c r="AC38" i="10"/>
  <c r="AF38" i="10"/>
  <c r="AE38" i="10"/>
  <c r="L35" i="10"/>
  <c r="AJ21" i="15"/>
  <c r="AI21" i="15"/>
  <c r="AG21" i="15"/>
  <c r="AB29" i="15"/>
  <c r="AE29" i="15"/>
  <c r="AD29" i="15"/>
  <c r="AG19" i="15"/>
  <c r="AJ19" i="15"/>
  <c r="AI19" i="15"/>
  <c r="AI17" i="15"/>
  <c r="AG17" i="15"/>
  <c r="AJ17" i="15"/>
  <c r="Z24" i="12"/>
  <c r="AA24" i="12"/>
  <c r="X24" i="12"/>
  <c r="Z20" i="12"/>
  <c r="X20" i="12"/>
  <c r="AA20" i="12"/>
  <c r="AC27" i="12"/>
  <c r="AE27" i="12"/>
  <c r="AF27" i="12"/>
  <c r="AC34" i="12"/>
  <c r="AE34" i="12"/>
  <c r="AF34" i="12"/>
  <c r="AA36" i="12"/>
  <c r="Z36" i="12"/>
  <c r="X36" i="12"/>
  <c r="AF31" i="12"/>
  <c r="AC31" i="12"/>
  <c r="AE31" i="12"/>
  <c r="X32" i="12"/>
  <c r="Z32" i="12"/>
  <c r="AA32" i="12"/>
  <c r="Z19" i="12"/>
  <c r="AA19" i="12"/>
  <c r="X19" i="12"/>
  <c r="AE20" i="12"/>
  <c r="AC20" i="12"/>
  <c r="AF20" i="12"/>
  <c r="AF15" i="11"/>
  <c r="AE15" i="11"/>
  <c r="AC15" i="11"/>
  <c r="AE27" i="11"/>
  <c r="AF27" i="11"/>
  <c r="AC27" i="11"/>
  <c r="Z16" i="11"/>
  <c r="X16" i="11"/>
  <c r="AA16" i="11"/>
  <c r="AC37" i="11"/>
  <c r="AF37" i="11"/>
  <c r="AE37" i="11"/>
  <c r="AJ26" i="14"/>
  <c r="AI26" i="14"/>
  <c r="AG26" i="14"/>
  <c r="AJ21" i="14"/>
  <c r="AI21" i="14"/>
  <c r="AG21" i="14"/>
  <c r="AJ27" i="14"/>
  <c r="AG27" i="14"/>
  <c r="AI27" i="14"/>
  <c r="Z28" i="9"/>
  <c r="X28" i="9"/>
  <c r="AA28" i="9"/>
  <c r="AF19" i="9"/>
  <c r="AC19" i="9"/>
  <c r="AE19" i="9"/>
  <c r="Z29" i="9"/>
  <c r="X29" i="9"/>
  <c r="AA29" i="9"/>
  <c r="AE20" i="9"/>
  <c r="AC20" i="9"/>
  <c r="AF20" i="9"/>
  <c r="AE18" i="10"/>
  <c r="AC18" i="10"/>
  <c r="AF18" i="10"/>
  <c r="AF32" i="10"/>
  <c r="AE32" i="10"/>
  <c r="AC32" i="10"/>
  <c r="AE31" i="10"/>
  <c r="AC31" i="10"/>
  <c r="AF31" i="10"/>
  <c r="AC15" i="10"/>
  <c r="AF15" i="10"/>
  <c r="AE15" i="10"/>
  <c r="AC14" i="4"/>
  <c r="AD21" i="15"/>
  <c r="AB21" i="15"/>
  <c r="AE21" i="15"/>
  <c r="AD24" i="15"/>
  <c r="AB24" i="15"/>
  <c r="AE24" i="15"/>
  <c r="AI22" i="15"/>
  <c r="AG22" i="15"/>
  <c r="AJ22" i="15"/>
  <c r="AG15" i="15"/>
  <c r="AJ15" i="15"/>
  <c r="AI15" i="15"/>
  <c r="AE28" i="15"/>
  <c r="AB28" i="15"/>
  <c r="AD28" i="15"/>
  <c r="AE20" i="15"/>
  <c r="AD20" i="15"/>
  <c r="AB20" i="15"/>
  <c r="AD18" i="15"/>
  <c r="AB18" i="15"/>
  <c r="AE18" i="15"/>
  <c r="AE14" i="15"/>
  <c r="AD14" i="15"/>
  <c r="AB14" i="15"/>
  <c r="N20" i="15"/>
  <c r="AB27" i="15"/>
  <c r="AD27" i="15"/>
  <c r="AE27" i="15"/>
  <c r="N26" i="15"/>
  <c r="N23" i="15"/>
  <c r="N14" i="15"/>
  <c r="L32" i="12"/>
  <c r="Z16" i="12"/>
  <c r="AA16" i="12"/>
  <c r="X16" i="12"/>
  <c r="X15" i="12"/>
  <c r="Z15" i="12"/>
  <c r="AA15" i="12"/>
  <c r="AE36" i="12"/>
  <c r="AF36" i="12"/>
  <c r="AC36" i="12"/>
  <c r="X31" i="12"/>
  <c r="Z31" i="12"/>
  <c r="AA31" i="12"/>
  <c r="Z18" i="12"/>
  <c r="X18" i="12"/>
  <c r="AA18" i="12"/>
  <c r="AC24" i="12"/>
  <c r="AE24" i="12"/>
  <c r="AF24" i="12"/>
  <c r="L34" i="12"/>
  <c r="L20" i="12"/>
  <c r="AE28" i="12"/>
  <c r="AF28" i="12"/>
  <c r="AC28" i="12"/>
  <c r="X14" i="12"/>
  <c r="Z14" i="12"/>
  <c r="AA14" i="12"/>
  <c r="AA39" i="12"/>
  <c r="Z39" i="12"/>
  <c r="X39" i="12"/>
  <c r="L35" i="12"/>
  <c r="Z33" i="11"/>
  <c r="AA33" i="11"/>
  <c r="X33" i="11"/>
  <c r="X18" i="11"/>
  <c r="Z18" i="11"/>
  <c r="AA18" i="11"/>
  <c r="L39" i="11"/>
  <c r="AF23" i="11"/>
  <c r="AE23" i="11"/>
  <c r="AC23" i="11"/>
  <c r="Z28" i="11"/>
  <c r="X28" i="11"/>
  <c r="AA28" i="11"/>
  <c r="L17" i="11"/>
  <c r="Z15" i="11"/>
  <c r="X15" i="11"/>
  <c r="AA15" i="11"/>
  <c r="AA24" i="11"/>
  <c r="Z24" i="11"/>
  <c r="X24" i="11"/>
  <c r="AC18" i="11"/>
  <c r="AE18" i="11"/>
  <c r="AF18" i="11"/>
  <c r="AC29" i="11"/>
  <c r="AF29" i="11"/>
  <c r="AE29" i="11"/>
  <c r="Z27" i="11"/>
  <c r="X27" i="11"/>
  <c r="AA27" i="11"/>
  <c r="Z30" i="11"/>
  <c r="X30" i="11"/>
  <c r="AA30" i="11"/>
  <c r="L15" i="11"/>
  <c r="AC21" i="11"/>
  <c r="AF21" i="11"/>
  <c r="AE21" i="11"/>
  <c r="AA34" i="11"/>
  <c r="Z34" i="11"/>
  <c r="X34" i="11"/>
  <c r="Z36" i="11"/>
  <c r="AA36" i="11"/>
  <c r="X36" i="11"/>
  <c r="AJ29" i="14"/>
  <c r="AI29" i="14"/>
  <c r="AG29" i="14"/>
  <c r="AB18" i="14"/>
  <c r="AE18" i="14"/>
  <c r="AD18" i="14"/>
  <c r="N15" i="14"/>
  <c r="AG19" i="14"/>
  <c r="AI19" i="14"/>
  <c r="AJ19" i="14"/>
  <c r="AD15" i="14"/>
  <c r="AE15" i="14"/>
  <c r="AB15" i="14"/>
  <c r="AE23" i="14"/>
  <c r="AD23" i="14"/>
  <c r="AB23" i="14"/>
  <c r="AJ17" i="14"/>
  <c r="AG17" i="14"/>
  <c r="AI17" i="14"/>
  <c r="AE14" i="14"/>
  <c r="AB14" i="14"/>
  <c r="AD14" i="14"/>
  <c r="N16" i="14"/>
  <c r="L21" i="9"/>
  <c r="AA21" i="9"/>
  <c r="Z21" i="9"/>
  <c r="X21" i="9"/>
  <c r="AE34" i="9"/>
  <c r="AF34" i="9"/>
  <c r="AC34" i="9"/>
  <c r="AE14" i="9"/>
  <c r="AC14" i="9"/>
  <c r="AF14" i="9"/>
  <c r="AC15" i="9"/>
  <c r="AE15" i="9"/>
  <c r="AF15" i="9"/>
  <c r="AC18" i="9"/>
  <c r="AF18" i="9"/>
  <c r="AE18" i="9"/>
  <c r="Z26" i="9"/>
  <c r="X26" i="9"/>
  <c r="AA26" i="9"/>
  <c r="AE32" i="9"/>
  <c r="AC32" i="9"/>
  <c r="AF32" i="9"/>
  <c r="L18" i="9"/>
  <c r="X39" i="9"/>
  <c r="AA39" i="9"/>
  <c r="Z39" i="9"/>
  <c r="L22" i="9"/>
  <c r="AF29" i="9"/>
  <c r="AC29" i="9"/>
  <c r="AE29" i="9"/>
  <c r="L33" i="9"/>
  <c r="AE27" i="9"/>
  <c r="AC27" i="9"/>
  <c r="AF27" i="9"/>
  <c r="AF21" i="10"/>
  <c r="AC21" i="10"/>
  <c r="AE21" i="10"/>
  <c r="AE23" i="10"/>
  <c r="AC23" i="10"/>
  <c r="AF23" i="10"/>
  <c r="L14" i="10"/>
  <c r="AE37" i="10"/>
  <c r="AF37" i="10"/>
  <c r="AC37" i="10"/>
  <c r="AE33" i="10"/>
  <c r="AF33" i="10"/>
  <c r="AC33" i="10"/>
  <c r="AC17" i="10"/>
  <c r="AE17" i="10"/>
  <c r="AF17" i="10"/>
  <c r="X36" i="10"/>
  <c r="AA36" i="10"/>
  <c r="Z36" i="10"/>
  <c r="Z16" i="10"/>
  <c r="AA16" i="10"/>
  <c r="X16" i="10"/>
  <c r="AA34" i="10"/>
  <c r="X34" i="10"/>
  <c r="Z34" i="10"/>
  <c r="L38" i="10"/>
  <c r="L21" i="10"/>
  <c r="AE25" i="10"/>
  <c r="AC25" i="10"/>
  <c r="AF25" i="10"/>
  <c r="AA37" i="10"/>
  <c r="X37" i="10"/>
  <c r="Z37" i="10"/>
  <c r="L32" i="10"/>
  <c r="Z14" i="10"/>
  <c r="AA14" i="10"/>
  <c r="X14" i="10"/>
  <c r="AA28" i="10"/>
  <c r="Z28" i="10"/>
  <c r="X28" i="10"/>
  <c r="L22" i="10"/>
  <c r="AA19" i="10"/>
  <c r="Z19" i="10"/>
  <c r="X19" i="10"/>
  <c r="AJ23" i="15"/>
  <c r="AI23" i="15"/>
  <c r="AG23" i="15"/>
  <c r="AI16" i="15"/>
  <c r="AG16" i="15"/>
  <c r="AJ16" i="15"/>
  <c r="AI25" i="15"/>
  <c r="AJ25" i="15"/>
  <c r="AG25" i="15"/>
  <c r="AC21" i="12"/>
  <c r="AE21" i="12"/>
  <c r="AF21" i="12"/>
  <c r="Z17" i="12"/>
  <c r="AA17" i="12"/>
  <c r="X17" i="12"/>
  <c r="AC26" i="12"/>
  <c r="AE26" i="12"/>
  <c r="AF26" i="12"/>
  <c r="L27" i="12"/>
  <c r="X22" i="12"/>
  <c r="AA22" i="12"/>
  <c r="Z22" i="12"/>
  <c r="AF23" i="12"/>
  <c r="AE23" i="12"/>
  <c r="AC23" i="12"/>
  <c r="AF17" i="11"/>
  <c r="AC17" i="11"/>
  <c r="AE17" i="11"/>
  <c r="AC26" i="11"/>
  <c r="AE26" i="11"/>
  <c r="AF26" i="11"/>
  <c r="AC39" i="11"/>
  <c r="AF39" i="11"/>
  <c r="AE39" i="11"/>
  <c r="AG18" i="14"/>
  <c r="AJ18" i="14"/>
  <c r="AI18" i="14"/>
  <c r="AJ22" i="14"/>
  <c r="AI22" i="14"/>
  <c r="AG22" i="14"/>
  <c r="AF36" i="9"/>
  <c r="AE36" i="9"/>
  <c r="AC36" i="9"/>
  <c r="X20" i="9"/>
  <c r="AA20" i="9"/>
  <c r="Z20" i="9"/>
  <c r="AC35" i="9"/>
  <c r="AF35" i="9"/>
  <c r="AE35" i="9"/>
  <c r="AC28" i="9"/>
  <c r="AF28" i="9"/>
  <c r="AE28" i="9"/>
  <c r="Z35" i="10"/>
  <c r="AA35" i="10"/>
  <c r="X35" i="10"/>
  <c r="AC29" i="10"/>
  <c r="AF29" i="10"/>
  <c r="AE29" i="10"/>
  <c r="AC35" i="10"/>
  <c r="AF35" i="10"/>
  <c r="AE35" i="10"/>
  <c r="AA38" i="10"/>
  <c r="X38" i="10"/>
  <c r="Z38" i="10"/>
  <c r="AF19" i="10"/>
  <c r="AE19" i="10"/>
  <c r="AC19" i="10"/>
  <c r="X31" i="10"/>
  <c r="Z31" i="10"/>
  <c r="AA31" i="10"/>
  <c r="Z32" i="10"/>
  <c r="AA32" i="10"/>
  <c r="X32" i="10"/>
  <c r="AE17" i="15"/>
  <c r="AD17" i="15"/>
  <c r="AB17" i="15"/>
  <c r="N17" i="15"/>
  <c r="AE25" i="15"/>
  <c r="AD25" i="15"/>
  <c r="AB25" i="15"/>
  <c r="AB23" i="15"/>
  <c r="AE23" i="15"/>
  <c r="AD23" i="15"/>
  <c r="AD16" i="15"/>
  <c r="AB16" i="15"/>
  <c r="AE16" i="15"/>
  <c r="AE26" i="15"/>
  <c r="AB26" i="15"/>
  <c r="AD26" i="15"/>
  <c r="AG18" i="15"/>
  <c r="AJ18" i="15"/>
  <c r="AI18" i="15"/>
  <c r="AG27" i="15"/>
  <c r="AI27" i="15"/>
  <c r="AJ27" i="15"/>
  <c r="N21" i="15"/>
  <c r="L19" i="12"/>
  <c r="L21" i="12"/>
  <c r="AE32" i="12"/>
  <c r="AC32" i="12"/>
  <c r="AF32" i="12"/>
  <c r="Z34" i="12"/>
  <c r="X34" i="12"/>
  <c r="AA34" i="12"/>
  <c r="AE35" i="12"/>
  <c r="AC35" i="12"/>
  <c r="AF35" i="12"/>
  <c r="Z35" i="12"/>
  <c r="AA35" i="12"/>
  <c r="X35" i="12"/>
  <c r="AA23" i="12"/>
  <c r="X23" i="12"/>
  <c r="Z23" i="12"/>
  <c r="AA27" i="12"/>
  <c r="X27" i="12"/>
  <c r="Z27" i="12"/>
  <c r="Z37" i="12"/>
  <c r="X37" i="12"/>
  <c r="AA37" i="12"/>
  <c r="AE14" i="12"/>
  <c r="AC14" i="12"/>
  <c r="AF14" i="12"/>
  <c r="AF16" i="12"/>
  <c r="AE16" i="12"/>
  <c r="AC16" i="12"/>
  <c r="AE18" i="12"/>
  <c r="AC18" i="12"/>
  <c r="AF18" i="12"/>
  <c r="Z26" i="12"/>
  <c r="AA26" i="12"/>
  <c r="X26" i="12"/>
  <c r="L36" i="12"/>
  <c r="AC33" i="12"/>
  <c r="AE33" i="12"/>
  <c r="AF33" i="12"/>
  <c r="AC17" i="12"/>
  <c r="AF17" i="12"/>
  <c r="AE17" i="12"/>
  <c r="AC37" i="12"/>
  <c r="AE37" i="12"/>
  <c r="AF37" i="12"/>
  <c r="AA21" i="12"/>
  <c r="X21" i="12"/>
  <c r="Z21" i="12"/>
  <c r="X33" i="12"/>
  <c r="Z33" i="12"/>
  <c r="AA33" i="12"/>
  <c r="Z29" i="11"/>
  <c r="X29" i="11"/>
  <c r="AA29" i="11"/>
  <c r="L25" i="11"/>
  <c r="X26" i="11"/>
  <c r="AA26" i="11"/>
  <c r="Z26" i="11"/>
  <c r="L29" i="11"/>
  <c r="Z22" i="11"/>
  <c r="X22" i="11"/>
  <c r="AA22" i="11"/>
  <c r="AE33" i="11"/>
  <c r="AF33" i="11"/>
  <c r="AC33" i="11"/>
  <c r="AE31" i="11"/>
  <c r="AF31" i="11"/>
  <c r="AC31" i="11"/>
  <c r="AE38" i="11"/>
  <c r="AC38" i="11"/>
  <c r="AF38" i="11"/>
  <c r="AE35" i="11"/>
  <c r="AC35" i="11"/>
  <c r="AF35" i="11"/>
  <c r="L27" i="11"/>
  <c r="AF34" i="11"/>
  <c r="AC34" i="11"/>
  <c r="AE34" i="11"/>
  <c r="AF22" i="11"/>
  <c r="AC22" i="11"/>
  <c r="AE22" i="11"/>
  <c r="AA20" i="11"/>
  <c r="Z20" i="11"/>
  <c r="X20" i="11"/>
  <c r="L34" i="11"/>
  <c r="AE16" i="11"/>
  <c r="AC16" i="11"/>
  <c r="AF16" i="11"/>
  <c r="AA25" i="11"/>
  <c r="Z25" i="11"/>
  <c r="X25" i="11"/>
  <c r="Z39" i="11"/>
  <c r="AA39" i="11"/>
  <c r="X39" i="11"/>
  <c r="L20" i="11"/>
  <c r="AA38" i="11"/>
  <c r="Z38" i="11"/>
  <c r="X38" i="11"/>
  <c r="AB29" i="14"/>
  <c r="AE29" i="14"/>
  <c r="AD29" i="14"/>
  <c r="AE22" i="14"/>
  <c r="AD22" i="14"/>
  <c r="AB22" i="14"/>
  <c r="AE20" i="14"/>
  <c r="AB20" i="14"/>
  <c r="AD20" i="14"/>
  <c r="AE26" i="14"/>
  <c r="AB26" i="14"/>
  <c r="AD26" i="14"/>
  <c r="AJ14" i="14"/>
  <c r="AI14" i="14"/>
  <c r="AG14" i="14"/>
  <c r="AJ28" i="14"/>
  <c r="AG28" i="14"/>
  <c r="AI28" i="14"/>
  <c r="AJ16" i="14"/>
  <c r="AI16" i="14"/>
  <c r="AG16" i="14"/>
  <c r="AJ20" i="14"/>
  <c r="AG20" i="14"/>
  <c r="AI20" i="14"/>
  <c r="Z16" i="9"/>
  <c r="X16" i="9"/>
  <c r="AA16" i="9"/>
  <c r="AC25" i="9"/>
  <c r="AE25" i="9"/>
  <c r="AF25" i="9"/>
  <c r="Z30" i="9"/>
  <c r="AA30" i="9"/>
  <c r="X30" i="9"/>
  <c r="AC22" i="9"/>
  <c r="AF22" i="9"/>
  <c r="AE22" i="9"/>
  <c r="AE37" i="9"/>
  <c r="AC37" i="9"/>
  <c r="AF37" i="9"/>
  <c r="AC38" i="9"/>
  <c r="AE38" i="9"/>
  <c r="AF38" i="9"/>
  <c r="X25" i="9"/>
  <c r="Z25" i="9"/>
  <c r="AA25" i="9"/>
  <c r="X27" i="9"/>
  <c r="AA27" i="9"/>
  <c r="Z27" i="9"/>
  <c r="AC31" i="9"/>
  <c r="AE31" i="9"/>
  <c r="AF31" i="9"/>
  <c r="X19" i="9"/>
  <c r="Z19" i="9"/>
  <c r="AA19" i="9"/>
  <c r="L27" i="9"/>
  <c r="X15" i="9"/>
  <c r="AA15" i="9"/>
  <c r="Z15" i="9"/>
  <c r="AA14" i="9"/>
  <c r="Z14" i="9"/>
  <c r="X14" i="9"/>
  <c r="X23" i="9"/>
  <c r="AA23" i="9"/>
  <c r="Z23" i="9"/>
  <c r="L39" i="9"/>
  <c r="L31" i="9"/>
  <c r="Z35" i="9"/>
  <c r="AA35" i="9"/>
  <c r="X35" i="9"/>
  <c r="X31" i="9"/>
  <c r="AA31" i="9"/>
  <c r="Z31" i="9"/>
  <c r="AE36" i="10"/>
  <c r="AF36" i="10"/>
  <c r="AC36" i="10"/>
  <c r="AF22" i="10"/>
  <c r="AC22" i="10"/>
  <c r="AE22" i="10"/>
  <c r="L24" i="10"/>
  <c r="X30" i="10"/>
  <c r="Z30" i="10"/>
  <c r="AA30" i="10"/>
  <c r="AF16" i="10"/>
  <c r="AC16" i="10"/>
  <c r="AE16" i="10"/>
  <c r="Z23" i="10"/>
  <c r="AA23" i="10"/>
  <c r="X23" i="10"/>
  <c r="AF14" i="10"/>
  <c r="AE14" i="10"/>
  <c r="AC14" i="10"/>
  <c r="AA29" i="10"/>
  <c r="X29" i="10"/>
  <c r="Z29" i="10"/>
  <c r="L18" i="10"/>
  <c r="L26" i="10"/>
  <c r="Z24" i="10"/>
  <c r="AA24" i="10"/>
  <c r="X24" i="10"/>
  <c r="L34" i="4"/>
  <c r="L32" i="4"/>
  <c r="AA32" i="4"/>
  <c r="Z32" i="4"/>
  <c r="AA37" i="4"/>
  <c r="L18" i="4"/>
  <c r="AF16" i="4"/>
  <c r="AE16" i="4"/>
  <c r="AA16" i="4"/>
  <c r="AF15" i="4"/>
  <c r="AA15" i="4"/>
  <c r="L22" i="4"/>
  <c r="L24" i="4"/>
  <c r="L37" i="4"/>
  <c r="AA14" i="4"/>
  <c r="L23" i="4"/>
  <c r="L26" i="4"/>
  <c r="L28" i="4"/>
  <c r="L19" i="4"/>
  <c r="L29" i="4"/>
  <c r="L25" i="4"/>
  <c r="L35" i="4"/>
  <c r="L39" i="4"/>
  <c r="L33" i="4"/>
  <c r="L36" i="4"/>
  <c r="L20" i="4"/>
  <c r="L15" i="4"/>
  <c r="L16" i="4"/>
  <c r="L17" i="4"/>
  <c r="L31" i="4"/>
  <c r="X16" i="4"/>
  <c r="AC16" i="4"/>
  <c r="Z20" i="4"/>
  <c r="AE24" i="4"/>
  <c r="AF24" i="4"/>
  <c r="X19" i="4"/>
  <c r="AA19" i="4"/>
  <c r="X18" i="4"/>
  <c r="AA18" i="4"/>
  <c r="AE37" i="4"/>
  <c r="AF37" i="4"/>
  <c r="Z38" i="4"/>
  <c r="AA38" i="4"/>
  <c r="X27" i="4"/>
  <c r="AA27" i="4"/>
  <c r="Z21" i="4"/>
  <c r="AA21" i="4"/>
  <c r="X29" i="4"/>
  <c r="AA29" i="4"/>
  <c r="AE33" i="4"/>
  <c r="AF33" i="4"/>
  <c r="X31" i="4"/>
  <c r="AA31" i="4"/>
  <c r="X30" i="4"/>
  <c r="AA30" i="4"/>
  <c r="AE23" i="4"/>
  <c r="AF23" i="4"/>
  <c r="AE36" i="4"/>
  <c r="AF36" i="4"/>
  <c r="AE34" i="4"/>
  <c r="AF34" i="4"/>
  <c r="X36" i="4"/>
  <c r="AA36" i="4"/>
  <c r="AE32" i="4"/>
  <c r="AF32" i="4"/>
  <c r="X25" i="4"/>
  <c r="AA25" i="4"/>
  <c r="Z24" i="4"/>
  <c r="AA24" i="4"/>
  <c r="Z35" i="4"/>
  <c r="AA35" i="4"/>
  <c r="AE27" i="4"/>
  <c r="AF27" i="4"/>
  <c r="AE38" i="4"/>
  <c r="AF38" i="4"/>
  <c r="AC26" i="4"/>
  <c r="AF26" i="4"/>
  <c r="X26" i="4"/>
  <c r="AA26" i="4"/>
  <c r="AE19" i="4"/>
  <c r="AF19" i="4"/>
  <c r="AE28" i="4"/>
  <c r="AF28" i="4"/>
  <c r="AE39" i="4"/>
  <c r="AF39" i="4"/>
  <c r="AE17" i="4"/>
  <c r="AF17" i="4"/>
  <c r="Z23" i="4"/>
  <c r="AA23" i="4"/>
  <c r="AE18" i="4"/>
  <c r="AF18" i="4"/>
  <c r="AC31" i="4"/>
  <c r="AF31" i="4"/>
  <c r="AE29" i="4"/>
  <c r="AF29" i="4"/>
  <c r="AC35" i="4"/>
  <c r="AF35" i="4"/>
  <c r="X33" i="4"/>
  <c r="AA33" i="4"/>
  <c r="X28" i="4"/>
  <c r="AA28" i="4"/>
  <c r="X39" i="4"/>
  <c r="AA39" i="4"/>
  <c r="X17" i="4"/>
  <c r="AA17" i="4"/>
  <c r="Z22" i="4"/>
  <c r="AA22" i="4"/>
  <c r="AC25" i="4"/>
  <c r="AF25" i="4"/>
  <c r="Z34" i="4"/>
  <c r="AA34" i="4"/>
  <c r="AC18" i="4"/>
  <c r="AE31" i="4"/>
  <c r="Z16" i="4"/>
  <c r="Z36" i="4"/>
  <c r="X23" i="4"/>
  <c r="AE15" i="4"/>
  <c r="AC38" i="4"/>
  <c r="X22" i="4"/>
  <c r="AE21" i="4"/>
  <c r="AC19" i="4"/>
  <c r="AC21" i="4"/>
  <c r="AC17" i="4"/>
  <c r="X32" i="4"/>
  <c r="Z28" i="4"/>
  <c r="AC22" i="4"/>
  <c r="X34" i="4"/>
  <c r="Z31" i="4"/>
  <c r="AC39" i="4"/>
  <c r="X20" i="4"/>
  <c r="Z26" i="4"/>
  <c r="AC34" i="4"/>
  <c r="AC28" i="4"/>
  <c r="AC20" i="4"/>
  <c r="X37" i="4"/>
  <c r="AE26" i="4"/>
  <c r="AC15" i="4"/>
  <c r="AC23" i="4"/>
  <c r="Z17" i="4"/>
  <c r="AE25" i="4"/>
  <c r="AC33" i="4"/>
  <c r="AC27" i="4"/>
  <c r="Z30" i="4"/>
  <c r="AE20" i="4"/>
  <c r="Z19" i="4"/>
  <c r="AE35" i="4"/>
  <c r="Z33" i="4"/>
  <c r="AE22" i="4"/>
  <c r="AC29" i="4"/>
  <c r="Z37" i="4"/>
  <c r="X21" i="4"/>
  <c r="Z15" i="4"/>
  <c r="Z29" i="4"/>
  <c r="Z39" i="4"/>
  <c r="X14" i="4"/>
  <c r="X38" i="4"/>
  <c r="Z18" i="4"/>
  <c r="X15" i="4"/>
  <c r="X24" i="4"/>
  <c r="AC37" i="4"/>
  <c r="Z14" i="4"/>
  <c r="Z25" i="4"/>
  <c r="AC32" i="4"/>
  <c r="X35" i="4"/>
  <c r="AC24" i="4"/>
  <c r="AE14" i="4"/>
  <c r="AH25" i="11" l="1"/>
  <c r="AI25" i="11" s="1"/>
  <c r="T25" i="11" s="1"/>
  <c r="U25" i="11" s="1"/>
  <c r="Z6" i="10"/>
  <c r="Z11" i="10"/>
  <c r="Z11" i="11"/>
  <c r="Z6" i="11"/>
  <c r="Z11" i="12"/>
  <c r="Z6" i="12"/>
  <c r="AG31" i="9"/>
  <c r="AH31" i="9" s="1"/>
  <c r="AI31" i="9" s="1"/>
  <c r="T31" i="9" s="1"/>
  <c r="U31" i="9" s="1"/>
  <c r="AD11" i="14"/>
  <c r="AH20" i="11"/>
  <c r="AI20" i="11" s="1"/>
  <c r="T20" i="11" s="1"/>
  <c r="U20" i="11" s="1"/>
  <c r="AH26" i="11"/>
  <c r="AI26" i="11" s="1"/>
  <c r="T26" i="11" s="1"/>
  <c r="U26" i="11" s="1"/>
  <c r="AH31" i="10"/>
  <c r="AI31" i="10" s="1"/>
  <c r="T31" i="10" s="1"/>
  <c r="U31" i="10" s="1"/>
  <c r="AH22" i="12"/>
  <c r="AI22" i="12" s="1"/>
  <c r="T22" i="12" s="1"/>
  <c r="U22" i="12" s="1"/>
  <c r="AH19" i="10"/>
  <c r="AI19" i="10" s="1"/>
  <c r="T19" i="10" s="1"/>
  <c r="U19" i="10" s="1"/>
  <c r="AH28" i="10"/>
  <c r="AI28" i="10" s="1"/>
  <c r="T28" i="10" s="1"/>
  <c r="U28" i="10" s="1"/>
  <c r="AH34" i="10"/>
  <c r="AI34" i="10" s="1"/>
  <c r="T34" i="10" s="1"/>
  <c r="U34" i="10" s="1"/>
  <c r="AH30" i="11"/>
  <c r="AI30" i="11" s="1"/>
  <c r="T30" i="11" s="1"/>
  <c r="U30" i="11" s="1"/>
  <c r="AH38" i="12"/>
  <c r="AI38" i="12" s="1"/>
  <c r="T38" i="12" s="1"/>
  <c r="U38" i="12" s="1"/>
  <c r="AH39" i="10"/>
  <c r="AI39" i="10" s="1"/>
  <c r="T39" i="10" s="1"/>
  <c r="U39" i="10" s="1"/>
  <c r="AH19" i="11"/>
  <c r="AI19" i="11" s="1"/>
  <c r="T19" i="11" s="1"/>
  <c r="U19" i="11" s="1"/>
  <c r="AG20" i="9"/>
  <c r="AH20" i="9" s="1"/>
  <c r="AL24" i="15"/>
  <c r="M24" i="15"/>
  <c r="AK24" i="15" s="1"/>
  <c r="AK25" i="15" s="1"/>
  <c r="AG18" i="9"/>
  <c r="AH18" i="9" s="1"/>
  <c r="AH35" i="11"/>
  <c r="AI35" i="11" s="1"/>
  <c r="T35" i="11" s="1"/>
  <c r="U35" i="11" s="1"/>
  <c r="AL22" i="15"/>
  <c r="M22" i="15"/>
  <c r="AK22" i="15" s="1"/>
  <c r="AK23" i="15" s="1"/>
  <c r="AH29" i="10"/>
  <c r="AI29" i="10" s="1"/>
  <c r="T29" i="10" s="1"/>
  <c r="U29" i="10" s="1"/>
  <c r="AG35" i="9"/>
  <c r="AH35" i="9" s="1"/>
  <c r="AG14" i="9"/>
  <c r="AH14" i="9" s="1"/>
  <c r="AG30" i="9"/>
  <c r="AH30" i="9" s="1"/>
  <c r="AH21" i="12"/>
  <c r="AI21" i="12" s="1"/>
  <c r="T21" i="12" s="1"/>
  <c r="U21" i="12" s="1"/>
  <c r="AH26" i="12"/>
  <c r="AI26" i="12" s="1"/>
  <c r="T26" i="12" s="1"/>
  <c r="U26" i="12" s="1"/>
  <c r="AH27" i="12"/>
  <c r="AI27" i="12" s="1"/>
  <c r="T27" i="12" s="1"/>
  <c r="U27" i="12" s="1"/>
  <c r="AH34" i="12"/>
  <c r="AI34" i="12" s="1"/>
  <c r="T34" i="12" s="1"/>
  <c r="U34" i="12" s="1"/>
  <c r="AH38" i="10"/>
  <c r="AI38" i="10" s="1"/>
  <c r="T38" i="10" s="1"/>
  <c r="U38" i="10" s="1"/>
  <c r="AH35" i="10"/>
  <c r="AI35" i="10" s="1"/>
  <c r="T35" i="10" s="1"/>
  <c r="U35" i="10" s="1"/>
  <c r="AH17" i="12"/>
  <c r="AI17" i="12" s="1"/>
  <c r="M18" i="14"/>
  <c r="AK18" i="14" s="1"/>
  <c r="AK19" i="14" s="1"/>
  <c r="AL18" i="14"/>
  <c r="AH36" i="11"/>
  <c r="AI36" i="11" s="1"/>
  <c r="T36" i="11" s="1"/>
  <c r="U36" i="11" s="1"/>
  <c r="AH15" i="12"/>
  <c r="AI15" i="12" s="1"/>
  <c r="T15" i="12" s="1"/>
  <c r="U15" i="12" s="1"/>
  <c r="AL14" i="15"/>
  <c r="M14" i="15"/>
  <c r="AK14" i="15" s="1"/>
  <c r="M18" i="15"/>
  <c r="AK18" i="15" s="1"/>
  <c r="AK19" i="15" s="1"/>
  <c r="AL18" i="15"/>
  <c r="AH20" i="12"/>
  <c r="AI20" i="12" s="1"/>
  <c r="T20" i="12" s="1"/>
  <c r="U20" i="12" s="1"/>
  <c r="AH20" i="10"/>
  <c r="AI20" i="10" s="1"/>
  <c r="T20" i="10" s="1"/>
  <c r="U20" i="10" s="1"/>
  <c r="AG32" i="9"/>
  <c r="AH32" i="9" s="1"/>
  <c r="AI32" i="9" s="1"/>
  <c r="T32" i="9" s="1"/>
  <c r="U32" i="9" s="1"/>
  <c r="M16" i="14"/>
  <c r="AK16" i="14" s="1"/>
  <c r="AK17" i="14" s="1"/>
  <c r="AL16" i="14"/>
  <c r="AL24" i="14"/>
  <c r="M24" i="14"/>
  <c r="AK24" i="14" s="1"/>
  <c r="AK25" i="14" s="1"/>
  <c r="AH23" i="11"/>
  <c r="AI23" i="11" s="1"/>
  <c r="T23" i="11" s="1"/>
  <c r="U23" i="11" s="1"/>
  <c r="AH30" i="12"/>
  <c r="AI30" i="12" s="1"/>
  <c r="AH17" i="10"/>
  <c r="AI17" i="10" s="1"/>
  <c r="T17" i="10" s="1"/>
  <c r="U17" i="10" s="1"/>
  <c r="AH15" i="10"/>
  <c r="AI15" i="10" s="1"/>
  <c r="T15" i="10" s="1"/>
  <c r="U15" i="10" s="1"/>
  <c r="AG17" i="9"/>
  <c r="AH17" i="9" s="1"/>
  <c r="AG38" i="9"/>
  <c r="AH38" i="9" s="1"/>
  <c r="AH21" i="11"/>
  <c r="AI21" i="11" s="1"/>
  <c r="T21" i="11" s="1"/>
  <c r="U21" i="11" s="1"/>
  <c r="AH37" i="11"/>
  <c r="AI37" i="11" s="1"/>
  <c r="T37" i="11" s="1"/>
  <c r="U37" i="11" s="1"/>
  <c r="AG27" i="9"/>
  <c r="AH27" i="9" s="1"/>
  <c r="AG16" i="9"/>
  <c r="AH16" i="9" s="1"/>
  <c r="AI16" i="9" s="1"/>
  <c r="M22" i="14"/>
  <c r="AK22" i="14" s="1"/>
  <c r="AK23" i="14" s="1"/>
  <c r="AL22" i="14"/>
  <c r="AH23" i="12"/>
  <c r="AI23" i="12" s="1"/>
  <c r="AL14" i="14"/>
  <c r="M14" i="14"/>
  <c r="AK14" i="14" s="1"/>
  <c r="AH39" i="12"/>
  <c r="AI39" i="12" s="1"/>
  <c r="AG33" i="9"/>
  <c r="AH33" i="9" s="1"/>
  <c r="AI33" i="9" s="1"/>
  <c r="AH23" i="10"/>
  <c r="AI23" i="10" s="1"/>
  <c r="AH30" i="10"/>
  <c r="AI30" i="10" s="1"/>
  <c r="T30" i="10" s="1"/>
  <c r="U30" i="10" s="1"/>
  <c r="Z6" i="9"/>
  <c r="AG15" i="9"/>
  <c r="AH15" i="9" s="1"/>
  <c r="AG19" i="9"/>
  <c r="AH19" i="9" s="1"/>
  <c r="M20" i="14"/>
  <c r="AK20" i="14" s="1"/>
  <c r="AK21" i="14" s="1"/>
  <c r="AL20" i="14"/>
  <c r="AH38" i="11"/>
  <c r="AI38" i="11" s="1"/>
  <c r="T38" i="11" s="1"/>
  <c r="U38" i="11" s="1"/>
  <c r="AH39" i="11"/>
  <c r="AI39" i="11" s="1"/>
  <c r="T39" i="11" s="1"/>
  <c r="U39" i="11" s="1"/>
  <c r="AH14" i="12"/>
  <c r="AH37" i="12"/>
  <c r="AI37" i="12" s="1"/>
  <c r="AH35" i="12"/>
  <c r="AI35" i="12" s="1"/>
  <c r="T35" i="12" s="1"/>
  <c r="U35" i="12" s="1"/>
  <c r="AH16" i="10"/>
  <c r="AI16" i="10" s="1"/>
  <c r="T16" i="10" s="1"/>
  <c r="U16" i="10" s="1"/>
  <c r="AH37" i="10"/>
  <c r="AI37" i="10" s="1"/>
  <c r="T37" i="10" s="1"/>
  <c r="U37" i="10" s="1"/>
  <c r="AG39" i="9"/>
  <c r="AH39" i="9" s="1"/>
  <c r="Z11" i="9"/>
  <c r="AG21" i="9"/>
  <c r="AH21" i="9" s="1"/>
  <c r="AD6" i="15"/>
  <c r="AG29" i="9"/>
  <c r="AH29" i="9" s="1"/>
  <c r="AH19" i="12"/>
  <c r="AI19" i="12" s="1"/>
  <c r="T19" i="12" s="1"/>
  <c r="U19" i="12" s="1"/>
  <c r="AG36" i="9"/>
  <c r="AH36" i="9" s="1"/>
  <c r="AH32" i="11"/>
  <c r="AI32" i="11" s="1"/>
  <c r="T32" i="11" s="1"/>
  <c r="U32" i="11" s="1"/>
  <c r="AH17" i="11"/>
  <c r="AI17" i="11" s="1"/>
  <c r="AH14" i="11"/>
  <c r="AH28" i="12"/>
  <c r="AI28" i="12" s="1"/>
  <c r="T28" i="12" s="1"/>
  <c r="U28" i="12" s="1"/>
  <c r="AH21" i="10"/>
  <c r="AI21" i="10" s="1"/>
  <c r="AH33" i="10"/>
  <c r="AI33" i="10" s="1"/>
  <c r="T33" i="10" s="1"/>
  <c r="U33" i="10" s="1"/>
  <c r="AG37" i="9"/>
  <c r="AH37" i="9" s="1"/>
  <c r="AI37" i="9" s="1"/>
  <c r="T37" i="9" s="1"/>
  <c r="U37" i="9" s="1"/>
  <c r="AD11" i="15"/>
  <c r="AG23" i="9"/>
  <c r="AH23" i="9" s="1"/>
  <c r="M26" i="15"/>
  <c r="AK26" i="15" s="1"/>
  <c r="AK27" i="15" s="1"/>
  <c r="AL26" i="15"/>
  <c r="AG26" i="9"/>
  <c r="AH26" i="9" s="1"/>
  <c r="AI26" i="9" s="1"/>
  <c r="AH34" i="11"/>
  <c r="AI34" i="11" s="1"/>
  <c r="AH33" i="11"/>
  <c r="AI33" i="11" s="1"/>
  <c r="AG28" i="9"/>
  <c r="AH28" i="9" s="1"/>
  <c r="AI28" i="9" s="1"/>
  <c r="T28" i="9" s="1"/>
  <c r="U28" i="9" s="1"/>
  <c r="AH18" i="10"/>
  <c r="AI18" i="10" s="1"/>
  <c r="T18" i="10" s="1"/>
  <c r="U18" i="10" s="1"/>
  <c r="AH25" i="10"/>
  <c r="AI25" i="10" s="1"/>
  <c r="T25" i="10" s="1"/>
  <c r="U25" i="10" s="1"/>
  <c r="AG24" i="9"/>
  <c r="AH24" i="9" s="1"/>
  <c r="AH31" i="11"/>
  <c r="AI31" i="11" s="1"/>
  <c r="AH25" i="12"/>
  <c r="AI25" i="12" s="1"/>
  <c r="T25" i="12" s="1"/>
  <c r="U25" i="12" s="1"/>
  <c r="AH24" i="10"/>
  <c r="AI24" i="10" s="1"/>
  <c r="T24" i="10" s="1"/>
  <c r="U24" i="10" s="1"/>
  <c r="AG25" i="9"/>
  <c r="AH25" i="9" s="1"/>
  <c r="AI25" i="9" s="1"/>
  <c r="AL26" i="14"/>
  <c r="M26" i="14"/>
  <c r="AK26" i="14" s="1"/>
  <c r="AK27" i="14" s="1"/>
  <c r="AH22" i="11"/>
  <c r="AI22" i="11" s="1"/>
  <c r="T22" i="11" s="1"/>
  <c r="U22" i="11" s="1"/>
  <c r="AH29" i="11"/>
  <c r="AI29" i="11" s="1"/>
  <c r="T29" i="11" s="1"/>
  <c r="U29" i="11" s="1"/>
  <c r="AH33" i="12"/>
  <c r="AI33" i="12" s="1"/>
  <c r="T33" i="12" s="1"/>
  <c r="U33" i="12" s="1"/>
  <c r="AH16" i="12"/>
  <c r="AI16" i="12" s="1"/>
  <c r="AL16" i="15"/>
  <c r="M16" i="15"/>
  <c r="AK16" i="15" s="1"/>
  <c r="AK17" i="15" s="1"/>
  <c r="AH32" i="10"/>
  <c r="AI32" i="10" s="1"/>
  <c r="T32" i="10" s="1"/>
  <c r="U32" i="10" s="1"/>
  <c r="AH14" i="10"/>
  <c r="AI14" i="10" s="1"/>
  <c r="AH36" i="10"/>
  <c r="AI36" i="10" s="1"/>
  <c r="T36" i="10" s="1"/>
  <c r="U36" i="10" s="1"/>
  <c r="AD6" i="14"/>
  <c r="AH27" i="11"/>
  <c r="AI27" i="11" s="1"/>
  <c r="T27" i="11" s="1"/>
  <c r="U27" i="11" s="1"/>
  <c r="AH24" i="11"/>
  <c r="AI24" i="11" s="1"/>
  <c r="T24" i="11" s="1"/>
  <c r="U24" i="11" s="1"/>
  <c r="AH15" i="11"/>
  <c r="AI15" i="11" s="1"/>
  <c r="AH28" i="11"/>
  <c r="AI28" i="11" s="1"/>
  <c r="T28" i="11" s="1"/>
  <c r="U28" i="11" s="1"/>
  <c r="AH18" i="11"/>
  <c r="AI18" i="11" s="1"/>
  <c r="T18" i="11" s="1"/>
  <c r="U18" i="11" s="1"/>
  <c r="AH18" i="12"/>
  <c r="AI18" i="12" s="1"/>
  <c r="AH31" i="12"/>
  <c r="AI31" i="12" s="1"/>
  <c r="T31" i="12" s="1"/>
  <c r="U31" i="12" s="1"/>
  <c r="M20" i="15"/>
  <c r="AK20" i="15" s="1"/>
  <c r="AK21" i="15" s="1"/>
  <c r="AL20" i="15"/>
  <c r="AL28" i="15"/>
  <c r="M28" i="15"/>
  <c r="AK28" i="15" s="1"/>
  <c r="AK29" i="15" s="1"/>
  <c r="AH16" i="11"/>
  <c r="AI16" i="11" s="1"/>
  <c r="AH32" i="12"/>
  <c r="AI32" i="12" s="1"/>
  <c r="AH36" i="12"/>
  <c r="AI36" i="12" s="1"/>
  <c r="T36" i="12" s="1"/>
  <c r="U36" i="12" s="1"/>
  <c r="AH24" i="12"/>
  <c r="AI24" i="12" s="1"/>
  <c r="T24" i="12" s="1"/>
  <c r="U24" i="12" s="1"/>
  <c r="AH22" i="10"/>
  <c r="AI22" i="10" s="1"/>
  <c r="T22" i="10" s="1"/>
  <c r="U22" i="10" s="1"/>
  <c r="AH27" i="10"/>
  <c r="AI27" i="10" s="1"/>
  <c r="T27" i="10" s="1"/>
  <c r="U27" i="10" s="1"/>
  <c r="AG22" i="9"/>
  <c r="AH22" i="9" s="1"/>
  <c r="AL28" i="14"/>
  <c r="M28" i="14"/>
  <c r="AK28" i="14" s="1"/>
  <c r="AK29" i="14" s="1"/>
  <c r="AH29" i="12"/>
  <c r="AI29" i="12" s="1"/>
  <c r="T29" i="12" s="1"/>
  <c r="U29" i="12" s="1"/>
  <c r="AH26" i="10"/>
  <c r="AI26" i="10" s="1"/>
  <c r="T26" i="10" s="1"/>
  <c r="U26" i="10" s="1"/>
  <c r="AG34" i="9"/>
  <c r="AH34" i="9" s="1"/>
  <c r="Z11" i="4"/>
  <c r="Z6" i="4"/>
  <c r="AG15" i="4"/>
  <c r="AH15" i="4" s="1"/>
  <c r="AI15" i="4" s="1"/>
  <c r="AG33" i="4"/>
  <c r="AH33" i="4" s="1"/>
  <c r="AI33" i="4" s="1"/>
  <c r="AG26" i="4"/>
  <c r="AG36" i="4"/>
  <c r="AG30" i="4"/>
  <c r="AG32" i="4"/>
  <c r="AG23" i="4"/>
  <c r="AH23" i="4" s="1"/>
  <c r="AI23" i="4" s="1"/>
  <c r="AG17" i="4"/>
  <c r="AH17" i="4" s="1"/>
  <c r="AI17" i="4" s="1"/>
  <c r="AG28" i="4"/>
  <c r="AG31" i="4"/>
  <c r="AH31" i="4" s="1"/>
  <c r="AI31" i="4" s="1"/>
  <c r="AG29" i="4"/>
  <c r="AH29" i="4" s="1"/>
  <c r="AI29" i="4" s="1"/>
  <c r="AG27" i="4"/>
  <c r="AH27" i="4" s="1"/>
  <c r="AI27" i="4" s="1"/>
  <c r="AG19" i="4"/>
  <c r="AH19" i="4" s="1"/>
  <c r="AI19" i="4" s="1"/>
  <c r="AG20" i="4"/>
  <c r="AG39" i="4"/>
  <c r="AH39" i="4" s="1"/>
  <c r="AI39" i="4" s="1"/>
  <c r="AG25" i="4"/>
  <c r="AH25" i="4" s="1"/>
  <c r="AI25" i="4" s="1"/>
  <c r="AG18" i="4"/>
  <c r="AG35" i="4"/>
  <c r="AH35" i="4" s="1"/>
  <c r="AI35" i="4" s="1"/>
  <c r="AG38" i="4"/>
  <c r="AG24" i="4"/>
  <c r="AG14" i="4"/>
  <c r="AG21" i="4"/>
  <c r="AH21" i="4" s="1"/>
  <c r="AI21" i="4" s="1"/>
  <c r="AG37" i="4"/>
  <c r="AH37" i="4" s="1"/>
  <c r="AI37" i="4" s="1"/>
  <c r="AG34" i="4"/>
  <c r="AG22" i="4"/>
  <c r="AG16" i="4"/>
  <c r="AH16" i="4" s="1"/>
  <c r="AI16" i="4" s="1"/>
  <c r="T31" i="11" l="1"/>
  <c r="U31" i="11" s="1"/>
  <c r="T26" i="9"/>
  <c r="U26" i="9" s="1"/>
  <c r="T33" i="11"/>
  <c r="U33" i="11" s="1"/>
  <c r="T32" i="12"/>
  <c r="U32" i="12" s="1"/>
  <c r="Z3" i="10"/>
  <c r="AI15" i="9"/>
  <c r="T15" i="9" s="1"/>
  <c r="U15" i="9" s="1"/>
  <c r="T23" i="10"/>
  <c r="U23" i="10" s="1"/>
  <c r="AM14" i="14"/>
  <c r="AL15" i="14"/>
  <c r="AM15" i="14" s="1"/>
  <c r="AM14" i="15"/>
  <c r="X14" i="15" s="1"/>
  <c r="Y14" i="15" s="1"/>
  <c r="AL15" i="15"/>
  <c r="AM15" i="15" s="1"/>
  <c r="AL25" i="15"/>
  <c r="AM25" i="15" s="1"/>
  <c r="AM24" i="15"/>
  <c r="X24" i="15" s="1"/>
  <c r="Y24" i="15" s="1"/>
  <c r="AL29" i="14"/>
  <c r="AM29" i="14" s="1"/>
  <c r="AM28" i="14"/>
  <c r="X28" i="14" s="1"/>
  <c r="Y28" i="14" s="1"/>
  <c r="AL29" i="15"/>
  <c r="AM29" i="15" s="1"/>
  <c r="AM28" i="15"/>
  <c r="X28" i="15" s="1"/>
  <c r="Y28" i="15" s="1"/>
  <c r="T14" i="10"/>
  <c r="U14" i="10" s="1"/>
  <c r="AL27" i="14"/>
  <c r="AM27" i="14" s="1"/>
  <c r="AM26" i="14"/>
  <c r="X26" i="14" s="1"/>
  <c r="Y26" i="14" s="1"/>
  <c r="AI23" i="9"/>
  <c r="T23" i="9" s="1"/>
  <c r="U23" i="9" s="1"/>
  <c r="T16" i="12"/>
  <c r="U16" i="12" s="1"/>
  <c r="AI39" i="9"/>
  <c r="T39" i="9" s="1"/>
  <c r="U39" i="9" s="1"/>
  <c r="AI19" i="9"/>
  <c r="T19" i="9" s="1"/>
  <c r="U19" i="9" s="1"/>
  <c r="T39" i="12"/>
  <c r="U39" i="12" s="1"/>
  <c r="T23" i="12"/>
  <c r="U23" i="12" s="1"/>
  <c r="T16" i="9"/>
  <c r="U16" i="9" s="1"/>
  <c r="AI17" i="9"/>
  <c r="T17" i="9" s="1"/>
  <c r="U17" i="9" s="1"/>
  <c r="T30" i="12"/>
  <c r="U30" i="12" s="1"/>
  <c r="AL25" i="14"/>
  <c r="AM25" i="14" s="1"/>
  <c r="AM24" i="14"/>
  <c r="X24" i="14" s="1"/>
  <c r="Y24" i="14" s="1"/>
  <c r="AM18" i="15"/>
  <c r="X18" i="15" s="1"/>
  <c r="Y18" i="15" s="1"/>
  <c r="AL19" i="15"/>
  <c r="AL19" i="14"/>
  <c r="AM18" i="14"/>
  <c r="X18" i="14" s="1"/>
  <c r="Y18" i="14" s="1"/>
  <c r="AI14" i="9"/>
  <c r="AI18" i="9"/>
  <c r="T18" i="9" s="1"/>
  <c r="U18" i="9" s="1"/>
  <c r="AI20" i="9"/>
  <c r="T20" i="9" s="1"/>
  <c r="U20" i="9" s="1"/>
  <c r="Z2" i="12"/>
  <c r="AI22" i="9"/>
  <c r="T22" i="9" s="1"/>
  <c r="U22" i="9" s="1"/>
  <c r="T16" i="11"/>
  <c r="U16" i="11" s="1"/>
  <c r="AM20" i="15"/>
  <c r="X20" i="15" s="1"/>
  <c r="Y20" i="15" s="1"/>
  <c r="AL21" i="15"/>
  <c r="AM21" i="15" s="1"/>
  <c r="X21" i="15" s="1"/>
  <c r="Y21" i="15" s="1"/>
  <c r="T18" i="12"/>
  <c r="U18" i="12" s="1"/>
  <c r="T15" i="11"/>
  <c r="U15" i="11" s="1"/>
  <c r="T25" i="9"/>
  <c r="U25" i="9" s="1"/>
  <c r="T34" i="11"/>
  <c r="U34" i="11" s="1"/>
  <c r="AL27" i="15"/>
  <c r="AM26" i="15"/>
  <c r="X26" i="15" s="1"/>
  <c r="Y26" i="15" s="1"/>
  <c r="T21" i="10"/>
  <c r="U21" i="10" s="1"/>
  <c r="AI14" i="11"/>
  <c r="Z3" i="11" s="1"/>
  <c r="Z2" i="11"/>
  <c r="AI36" i="9"/>
  <c r="T36" i="9" s="1"/>
  <c r="U36" i="9" s="1"/>
  <c r="AI29" i="9"/>
  <c r="T29" i="9" s="1"/>
  <c r="U29" i="9" s="1"/>
  <c r="AI21" i="9"/>
  <c r="T21" i="9" s="1"/>
  <c r="U21" i="9" s="1"/>
  <c r="T37" i="12"/>
  <c r="U37" i="12" s="1"/>
  <c r="AL17" i="14"/>
  <c r="AM17" i="14" s="1"/>
  <c r="AM16" i="14"/>
  <c r="X16" i="14" s="1"/>
  <c r="Y16" i="14" s="1"/>
  <c r="Z2" i="9"/>
  <c r="AI34" i="9"/>
  <c r="T34" i="9" s="1"/>
  <c r="U34" i="9" s="1"/>
  <c r="Z2" i="10"/>
  <c r="AL17" i="15"/>
  <c r="AM17" i="15" s="1"/>
  <c r="X17" i="15" s="1"/>
  <c r="Y17" i="15" s="1"/>
  <c r="AM16" i="15"/>
  <c r="X16" i="15" s="1"/>
  <c r="Y16" i="15" s="1"/>
  <c r="AI24" i="9"/>
  <c r="T24" i="9" s="1"/>
  <c r="U24" i="9" s="1"/>
  <c r="T17" i="11"/>
  <c r="U17" i="11" s="1"/>
  <c r="AM20" i="14"/>
  <c r="X20" i="14" s="1"/>
  <c r="Y20" i="14" s="1"/>
  <c r="AL21" i="14"/>
  <c r="AM21" i="14" s="1"/>
  <c r="T33" i="9"/>
  <c r="U33" i="9" s="1"/>
  <c r="AK15" i="14"/>
  <c r="X15" i="14" s="1"/>
  <c r="Y15" i="14" s="1"/>
  <c r="AM22" i="14"/>
  <c r="X22" i="14" s="1"/>
  <c r="Y22" i="14" s="1"/>
  <c r="AL23" i="14"/>
  <c r="AM23" i="14" s="1"/>
  <c r="X23" i="14" s="1"/>
  <c r="Y23" i="14" s="1"/>
  <c r="AI27" i="9"/>
  <c r="T27" i="9" s="1"/>
  <c r="U27" i="9" s="1"/>
  <c r="AI38" i="9"/>
  <c r="T38" i="9" s="1"/>
  <c r="U38" i="9" s="1"/>
  <c r="AK15" i="15"/>
  <c r="AI14" i="12"/>
  <c r="Z3" i="12" s="1"/>
  <c r="T17" i="12"/>
  <c r="U17" i="12" s="1"/>
  <c r="AI30" i="9"/>
  <c r="T30" i="9" s="1"/>
  <c r="U30" i="9" s="1"/>
  <c r="AI35" i="9"/>
  <c r="T35" i="9" s="1"/>
  <c r="U35" i="9" s="1"/>
  <c r="AM22" i="15"/>
  <c r="X22" i="15" s="1"/>
  <c r="Y22" i="15" s="1"/>
  <c r="AL23" i="15"/>
  <c r="AH32" i="4"/>
  <c r="AI32" i="4" s="1"/>
  <c r="AH22" i="4"/>
  <c r="AH14" i="4"/>
  <c r="AI14" i="4" s="1"/>
  <c r="AH18" i="4"/>
  <c r="AI18" i="4" s="1"/>
  <c r="AH28" i="4"/>
  <c r="AI28" i="4" s="1"/>
  <c r="T28" i="4" s="1"/>
  <c r="U28" i="4" s="1"/>
  <c r="AH30" i="4"/>
  <c r="AI30" i="4" s="1"/>
  <c r="AH24" i="4"/>
  <c r="AI24" i="4" s="1"/>
  <c r="T24" i="4" s="1"/>
  <c r="U24" i="4" s="1"/>
  <c r="AH36" i="4"/>
  <c r="AI36" i="4" s="1"/>
  <c r="T36" i="4" s="1"/>
  <c r="U36" i="4" s="1"/>
  <c r="AH20" i="4"/>
  <c r="AI20" i="4" s="1"/>
  <c r="AH34" i="4"/>
  <c r="AI34" i="4" s="1"/>
  <c r="AH38" i="4"/>
  <c r="AI38" i="4" s="1"/>
  <c r="T38" i="4" s="1"/>
  <c r="U38" i="4" s="1"/>
  <c r="AH26" i="4"/>
  <c r="AI26" i="4" s="1"/>
  <c r="T16" i="4"/>
  <c r="U16" i="4" s="1"/>
  <c r="T17" i="4"/>
  <c r="U17" i="4" s="1"/>
  <c r="T27" i="4"/>
  <c r="U27" i="4" s="1"/>
  <c r="T23" i="4"/>
  <c r="U23" i="4" s="1"/>
  <c r="X15" i="15" l="1"/>
  <c r="Y15" i="15" s="1"/>
  <c r="AD8" i="14"/>
  <c r="X21" i="14"/>
  <c r="Y21" i="14" s="1"/>
  <c r="AD8" i="15"/>
  <c r="T14" i="12"/>
  <c r="U14" i="12" s="1"/>
  <c r="T11" i="12" s="1"/>
  <c r="I11" i="12" s="1"/>
  <c r="T14" i="9"/>
  <c r="U14" i="9" s="1"/>
  <c r="T11" i="9" s="1"/>
  <c r="I11" i="9" s="1"/>
  <c r="Z3" i="9"/>
  <c r="AD3" i="15"/>
  <c r="AD2" i="14"/>
  <c r="X27" i="14"/>
  <c r="Y27" i="14" s="1"/>
  <c r="X25" i="15"/>
  <c r="Y25" i="15" s="1"/>
  <c r="AM19" i="14"/>
  <c r="X19" i="14" s="1"/>
  <c r="Y19" i="14" s="1"/>
  <c r="T11" i="10"/>
  <c r="I11" i="10" s="1"/>
  <c r="AD2" i="15"/>
  <c r="AD3" i="14"/>
  <c r="X25" i="14"/>
  <c r="Y25" i="14" s="1"/>
  <c r="X29" i="14"/>
  <c r="Y29" i="14" s="1"/>
  <c r="AM23" i="15"/>
  <c r="X23" i="15" s="1"/>
  <c r="Y23" i="15" s="1"/>
  <c r="X17" i="14"/>
  <c r="Y17" i="14" s="1"/>
  <c r="AM27" i="15"/>
  <c r="X27" i="15" s="1"/>
  <c r="Y27" i="15" s="1"/>
  <c r="AM19" i="15"/>
  <c r="X19" i="15" s="1"/>
  <c r="Y19" i="15" s="1"/>
  <c r="X29" i="15"/>
  <c r="Y29" i="15" s="1"/>
  <c r="T14" i="11"/>
  <c r="U14" i="11" s="1"/>
  <c r="T11" i="11" s="1"/>
  <c r="I11" i="11" s="1"/>
  <c r="T20" i="4"/>
  <c r="U20" i="4" s="1"/>
  <c r="T26" i="4"/>
  <c r="U26" i="4" s="1"/>
  <c r="AI22" i="4"/>
  <c r="T22" i="4" s="1"/>
  <c r="U22" i="4" s="1"/>
  <c r="Z2" i="4"/>
  <c r="T31" i="4"/>
  <c r="U31" i="4" s="1"/>
  <c r="T25" i="4"/>
  <c r="U25" i="4" s="1"/>
  <c r="T32" i="4"/>
  <c r="U32" i="4" s="1"/>
  <c r="T34" i="4"/>
  <c r="U34" i="4" s="1"/>
  <c r="T21" i="4"/>
  <c r="U21" i="4" s="1"/>
  <c r="T39" i="4"/>
  <c r="U39" i="4" s="1"/>
  <c r="T37" i="4"/>
  <c r="U37" i="4" s="1"/>
  <c r="T35" i="4"/>
  <c r="U35" i="4" s="1"/>
  <c r="T30" i="4"/>
  <c r="U30" i="4" s="1"/>
  <c r="T19" i="4"/>
  <c r="U19" i="4" s="1"/>
  <c r="T33" i="4"/>
  <c r="U33" i="4" s="1"/>
  <c r="T29" i="4"/>
  <c r="U29" i="4" s="1"/>
  <c r="T15" i="4"/>
  <c r="U15" i="4" s="1"/>
  <c r="T18" i="4"/>
  <c r="U18" i="4" s="1"/>
  <c r="X11" i="15" l="1"/>
  <c r="J11" i="15" s="1"/>
  <c r="Z3" i="4"/>
  <c r="T14" i="4"/>
  <c r="U14" i="4" s="1"/>
  <c r="T11" i="4" s="1"/>
  <c r="I11" i="4" l="1"/>
  <c r="X14" i="14" l="1"/>
  <c r="Y14" i="14" s="1"/>
  <c r="X11" i="14" s="1"/>
  <c r="J11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Alecsander Dornelas</author>
  </authors>
  <commentList>
    <comment ref="K11" authorId="0" shapeId="0" xr:uid="{91F82FC1-CF45-4CDE-96FF-66F9F459AE17}">
      <text>
        <r>
          <rPr>
            <b/>
            <sz val="9"/>
            <color indexed="81"/>
            <rFont val="Segoe UI"/>
            <family val="2"/>
          </rPr>
          <t>0 = Inscrição Completa;
1 = Erro Sexo
2 = Erro Data
3 = Erro Camisa
4 = Erro Simpósio
5 = Erro Aquáthlon
6 = Atleta não inscrito</t>
        </r>
      </text>
    </comment>
  </commentList>
</comments>
</file>

<file path=xl/sharedStrings.xml><?xml version="1.0" encoding="utf-8"?>
<sst xmlns="http://schemas.openxmlformats.org/spreadsheetml/2006/main" count="948" uniqueCount="177">
  <si>
    <t>Nome</t>
  </si>
  <si>
    <t>Nro</t>
  </si>
  <si>
    <t>Sexo</t>
  </si>
  <si>
    <t>Dt. Nasc.</t>
  </si>
  <si>
    <t>Idade</t>
  </si>
  <si>
    <t>Categoria</t>
  </si>
  <si>
    <t>Dados dos Inscritos</t>
  </si>
  <si>
    <t>Aquathlon</t>
  </si>
  <si>
    <t>Inscrição</t>
  </si>
  <si>
    <t>A</t>
  </si>
  <si>
    <t>B</t>
  </si>
  <si>
    <t>J</t>
  </si>
  <si>
    <t>C</t>
  </si>
  <si>
    <t>L</t>
  </si>
  <si>
    <t>D</t>
  </si>
  <si>
    <t>M</t>
  </si>
  <si>
    <t>E</t>
  </si>
  <si>
    <t>N</t>
  </si>
  <si>
    <t>F</t>
  </si>
  <si>
    <t>G</t>
  </si>
  <si>
    <t>H</t>
  </si>
  <si>
    <t>Sexo+idade</t>
  </si>
  <si>
    <t>I</t>
  </si>
  <si>
    <t>Categorias</t>
  </si>
  <si>
    <t>Opção</t>
  </si>
  <si>
    <t>S</t>
  </si>
  <si>
    <t>ANEXO I - FICHA DE INSCRIÇÃO DE EQUIPE</t>
  </si>
  <si>
    <t>Associado à</t>
  </si>
  <si>
    <t>Equipe</t>
  </si>
  <si>
    <t>Chefe de Delegação</t>
  </si>
  <si>
    <t>Chefe de Equipe</t>
  </si>
  <si>
    <t>E-mail</t>
  </si>
  <si>
    <t>Tam. Camisa</t>
  </si>
  <si>
    <t>Camiseta</t>
  </si>
  <si>
    <t>PP</t>
  </si>
  <si>
    <t>P</t>
  </si>
  <si>
    <t>GG</t>
  </si>
  <si>
    <t>Dupla</t>
  </si>
  <si>
    <t>Vítima</t>
  </si>
  <si>
    <t>Dupla 1</t>
  </si>
  <si>
    <t>Dupla 2</t>
  </si>
  <si>
    <t>Socorrista</t>
  </si>
  <si>
    <t>Nome (Socorrista / Vítima)</t>
  </si>
  <si>
    <t>Celular</t>
  </si>
  <si>
    <t>DADOS GERAIS DA EQUIPE/ATLETAS</t>
  </si>
  <si>
    <t xml:space="preserve">Salvamento com Pranchão </t>
  </si>
  <si>
    <t>Dt Nasc</t>
  </si>
  <si>
    <t>Simposio</t>
  </si>
  <si>
    <t>O Campo Sexo deve ser preenchido com M ou F</t>
  </si>
  <si>
    <t>O Campo Camiseta deve ser Preenchido com PP, P, M, G ou GG</t>
  </si>
  <si>
    <t>O Campo Seminário deve ser preenchido com o código gerado na inscrição no evento, exemplo 1423 - Importante preencher corretamente este campo pois a conferência se a inscrição está paga será feita através dele</t>
  </si>
  <si>
    <t>O Campo Aquathlon deve ser preenchido com S ou N</t>
  </si>
  <si>
    <t>O Campo Dt. Nasc. Deve ser preenchido com a data de nascimento do atleta no formato dd/mm/aaaa, exemplo: 15/04/1983 -- Obs. A / deve ser digitada</t>
  </si>
  <si>
    <t>Clique aqui para retornar ao Menu</t>
  </si>
  <si>
    <t>1º Passo</t>
  </si>
  <si>
    <t>Passos</t>
  </si>
  <si>
    <t>Descrição</t>
  </si>
  <si>
    <t>2º Passo</t>
  </si>
  <si>
    <t>3º Passo</t>
  </si>
  <si>
    <t>4º Passo</t>
  </si>
  <si>
    <t>5º Passo</t>
  </si>
  <si>
    <t>6º Passo</t>
  </si>
  <si>
    <t>7º Passo</t>
  </si>
  <si>
    <t xml:space="preserve">Faça a Inscrição na prova Salvamento com Pranchão </t>
  </si>
  <si>
    <t>Clique Aqui</t>
  </si>
  <si>
    <t>Link de acesso</t>
  </si>
  <si>
    <t>Relação de Atletas Inscritos</t>
  </si>
  <si>
    <t>Ficha de Inscrição na prova</t>
  </si>
  <si>
    <t>O Atleta não está Inscrito</t>
  </si>
  <si>
    <t>Categ</t>
  </si>
  <si>
    <t>ve se insc</t>
  </si>
  <si>
    <t>categ</t>
  </si>
  <si>
    <t>Ve c insc</t>
  </si>
  <si>
    <t>Falta indicar Vítima ou Socorrista</t>
  </si>
  <si>
    <t>O Atleta está Inscrito mais de uma Vez nesta prova</t>
  </si>
  <si>
    <r>
      <t xml:space="preserve">Obs: Para fazer a Inscrição da Dupla, basta digitar na coluna socorrista o número do atleta que será o socorrista e em seguida na coluna Vítima, o número do atleta que será a vítima! </t>
    </r>
    <r>
      <rPr>
        <b/>
        <sz val="12"/>
        <color rgb="FFFF0000"/>
        <rFont val="Calibri"/>
        <family val="2"/>
        <scheme val="minor"/>
      </rPr>
      <t>FIQUE ATENTO SE APARECER MENSAGEM DE ERRO NA CÉLULA ABAIXO!!</t>
    </r>
  </si>
  <si>
    <t>Se existir erro na inscrição, aparecerá uma mensagem AQUI!!!</t>
  </si>
  <si>
    <t>Seminário</t>
  </si>
  <si>
    <t>Faça a Inscrição na prova Salvamento com Tubo de Resgate</t>
  </si>
  <si>
    <t>Salvamento com Tubo de Resgate</t>
  </si>
  <si>
    <t>Faça a Inscrição na prova 50m Carregando o Manequim</t>
  </si>
  <si>
    <t>8º Passo</t>
  </si>
  <si>
    <t>Faça a Inscrição na prova 100m Carregando o Manequim com Nadadeiras</t>
  </si>
  <si>
    <t>Faça a Inscrição na prova 4x25m Carregando o Manequim</t>
  </si>
  <si>
    <t>Faça a Inscrição na prova 4x50m Medley</t>
  </si>
  <si>
    <t>Faça a Inscrição na prova Corrida à Nadadeira</t>
  </si>
  <si>
    <t>50m Carregando o Manequim</t>
  </si>
  <si>
    <r>
      <t xml:space="preserve">Preencher os dados de </t>
    </r>
    <r>
      <rPr>
        <b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atletas que irão competir</t>
    </r>
  </si>
  <si>
    <t>conta inscritos na categoria</t>
  </si>
  <si>
    <t>Para a categoria deste atleta ele deve obrigatoriamente participar do aquathlon, troque o atleta ou inscreva ele na prova  aquathlon (para inscrever o atleta na prova  aquathlon, retorne para o MENU &gt;&gt; Passo 1, preencha com S a coluna Aquathlon do atleta)</t>
  </si>
  <si>
    <t>Categ.</t>
  </si>
  <si>
    <r>
      <t xml:space="preserve">Obs: Para fazer a Inscrição do atleta, basta digitar na coluna Atleta o número do atleta que irá competir na sua respectiva categoria! </t>
    </r>
    <r>
      <rPr>
        <b/>
        <sz val="12"/>
        <color rgb="FFFF0000"/>
        <rFont val="Calibri"/>
        <family val="2"/>
        <scheme val="minor"/>
      </rPr>
      <t>FIQUE ATENTO SE APARECER MENSAGEM DE ERRO NA CÉLULA ABAIXO!!</t>
    </r>
  </si>
  <si>
    <t>Atleta</t>
  </si>
  <si>
    <t>Nome do Atleta</t>
  </si>
  <si>
    <t>Atleta 1</t>
  </si>
  <si>
    <t>Atleta 2</t>
  </si>
  <si>
    <t>100m Carregando o Manequim com Nadadeiras</t>
  </si>
  <si>
    <t>Corrida à Nadadeira</t>
  </si>
  <si>
    <t>4x25m Carregando o Manequim</t>
  </si>
  <si>
    <t>Soma idades</t>
  </si>
  <si>
    <t>Nº dos Atletas</t>
  </si>
  <si>
    <t>Nomes dos atletas da Equipe</t>
  </si>
  <si>
    <t>Masc. &lt;140 anos</t>
  </si>
  <si>
    <t>Masc. &lt;160 anos</t>
  </si>
  <si>
    <t>Masc. &lt;180 anos</t>
  </si>
  <si>
    <t>Masc. &lt;200 anos</t>
  </si>
  <si>
    <t>Masc. ≥200 anos</t>
  </si>
  <si>
    <t>Fem.        &lt;120 anos</t>
  </si>
  <si>
    <t>Fem.         ≥120 anos</t>
  </si>
  <si>
    <r>
      <t xml:space="preserve">Obs: Para fazer a Inscrição da Equipe, basta digitar nas colunas Nº dos Atletas o número dos 4 atletas que comporão a equipe!                              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>FIQUE ATENTO SE APARECER MENSAGEM DE ERRO NA CÉLULA ABAIXO!!</t>
    </r>
  </si>
  <si>
    <t>SEXO</t>
  </si>
  <si>
    <t>Cat.</t>
  </si>
  <si>
    <t>Aqua</t>
  </si>
  <si>
    <r>
      <rPr>
        <b/>
        <sz val="12"/>
        <color theme="1"/>
        <rFont val="Calibri"/>
        <family val="2"/>
        <scheme val="minor"/>
      </rPr>
      <t>Masc.</t>
    </r>
    <r>
      <rPr>
        <sz val="11"/>
        <color theme="1"/>
        <rFont val="Calibri"/>
        <family val="2"/>
        <scheme val="minor"/>
      </rPr>
      <t xml:space="preserve"> &lt;120 anos</t>
    </r>
  </si>
  <si>
    <t>4x50m Medley</t>
  </si>
  <si>
    <t xml:space="preserve"> </t>
  </si>
  <si>
    <t>Acre</t>
  </si>
  <si>
    <t>AC</t>
  </si>
  <si>
    <t>Alagoas</t>
  </si>
  <si>
    <t>AL</t>
  </si>
  <si>
    <t>Amapá</t>
  </si>
  <si>
    <t>AP</t>
  </si>
  <si>
    <t>Amazonas</t>
  </si>
  <si>
    <t>AM</t>
  </si>
  <si>
    <t>Bahia</t>
  </si>
  <si>
    <t>BA</t>
  </si>
  <si>
    <t>CE</t>
  </si>
  <si>
    <t>Distrito Federal</t>
  </si>
  <si>
    <t>DF</t>
  </si>
  <si>
    <t>Espírito Santo</t>
  </si>
  <si>
    <t>ES</t>
  </si>
  <si>
    <t>Goiás</t>
  </si>
  <si>
    <t>GO</t>
  </si>
  <si>
    <t>Maranhão</t>
  </si>
  <si>
    <t>MA</t>
  </si>
  <si>
    <t>Mato Grosso</t>
  </si>
  <si>
    <t>MT</t>
  </si>
  <si>
    <t>Mato Grosso do Sul</t>
  </si>
  <si>
    <t>MS</t>
  </si>
  <si>
    <t>Minas Gerais</t>
  </si>
  <si>
    <t>MG</t>
  </si>
  <si>
    <t>Pará</t>
  </si>
  <si>
    <t>PA</t>
  </si>
  <si>
    <t>Paraíba</t>
  </si>
  <si>
    <t>PB</t>
  </si>
  <si>
    <t>Paraná</t>
  </si>
  <si>
    <t>PR</t>
  </si>
  <si>
    <t>Pernambuco</t>
  </si>
  <si>
    <t>PE</t>
  </si>
  <si>
    <t>Piauí</t>
  </si>
  <si>
    <t>PI</t>
  </si>
  <si>
    <t>Rio de Janeiro</t>
  </si>
  <si>
    <t>RJ</t>
  </si>
  <si>
    <t>Rio Grande do Norte</t>
  </si>
  <si>
    <t>RN</t>
  </si>
  <si>
    <t>Rio Grande do Sul</t>
  </si>
  <si>
    <t>RS</t>
  </si>
  <si>
    <t>Rondônia</t>
  </si>
  <si>
    <t>RO</t>
  </si>
  <si>
    <t>Roraima</t>
  </si>
  <si>
    <t>RR</t>
  </si>
  <si>
    <t>Santa Catarina</t>
  </si>
  <si>
    <t>SC</t>
  </si>
  <si>
    <t>São Paulo</t>
  </si>
  <si>
    <t>SP</t>
  </si>
  <si>
    <t>Sergipe</t>
  </si>
  <si>
    <t>SE</t>
  </si>
  <si>
    <t>TO</t>
  </si>
  <si>
    <t>Ceara</t>
  </si>
  <si>
    <t>Tocantins</t>
  </si>
  <si>
    <t>Selecione um Estado</t>
  </si>
  <si>
    <t>NRO</t>
  </si>
  <si>
    <r>
      <t xml:space="preserve">Ficha de Inscrição - </t>
    </r>
    <r>
      <rPr>
        <b/>
        <sz val="16"/>
        <color rgb="FFFF0000"/>
        <rFont val="Calibri"/>
        <family val="2"/>
        <scheme val="minor"/>
      </rPr>
      <t>EQUIPE</t>
    </r>
  </si>
  <si>
    <t>K</t>
  </si>
  <si>
    <t>XXI Campeonato Brasileiro de Salvamento Aquático - Torres - Rio Grande do Sul - 2022</t>
  </si>
  <si>
    <t>A ficha de inscrição completa deverá ser encaminhada, pelo chefe da delegação, através do e-mail sobrasarescuetorres2022@gmail.com</t>
  </si>
  <si>
    <t>=&gt; Para fazer a inscrição da Equipe, siga os passos abaixo. (deverá ser utilizado Excel versão 2010 ou superior)
=&gt; Para acessar a planilha referente ao passo, clique sobre o link "Clique Aqui" correspondente ao passo.
=&gt; Em cada planilha, na lateral direita, haverá um link "Clique aqui para retornar ao Menu" que serve para retornar para esta planilha.
=&gt; Em cada planilha, na célula B8 ou I11, aparecerão mensagens indicando erros no preenchimento da inscrição.
=&gt; Nas Planilhas de inscrição para as provas, na lateral esquerda aparecerá a lista dos atletas que estão inscritos naquela equipe.
=&gt; Qualquer dúvida quanto ao preenchimento pode ser dirimida via Whatsapp (51) 98445-7644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</si>
</sst>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gradientFill type="path" left="0.5" right="0.5" top="0.5" bottom="0.5">
        <stop position="0">
          <color theme="7" tint="0.80001220740379042"/>
        </stop>
        <stop position="1">
          <color theme="7" tint="0.40000610370189521"/>
        </stop>
      </gradientFill>
    </fill>
    <fill>
      <gradientFill type="path" left="0.5" right="0.5" top="0.5" bottom="0.5">
        <stop position="0">
          <color theme="9" tint="0.80001220740379042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theme="8" tint="0.39997558519241921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4" borderId="7" xfId="0" applyNumberFormat="1" applyFill="1" applyBorder="1" applyAlignment="1" applyProtection="1">
      <alignment horizontal="center" vertical="center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0" borderId="5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49" fontId="1" fillId="6" borderId="7" xfId="0" applyNumberFormat="1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 shrinkToFit="1"/>
    </xf>
    <xf numFmtId="0" fontId="0" fillId="5" borderId="19" xfId="0" applyFill="1" applyBorder="1" applyAlignment="1" applyProtection="1">
      <alignment horizontal="center" vertical="center" shrinkToFit="1"/>
    </xf>
    <xf numFmtId="0" fontId="0" fillId="5" borderId="20" xfId="0" applyFill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1" fillId="6" borderId="1" xfId="0" applyNumberFormat="1" applyFont="1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 shrinkToFit="1"/>
    </xf>
    <xf numFmtId="0" fontId="0" fillId="0" borderId="0" xfId="0" applyNumberFormat="1" applyBorder="1" applyAlignment="1" applyProtection="1">
      <alignment horizontal="left" vertical="center"/>
    </xf>
    <xf numFmtId="0" fontId="0" fillId="0" borderId="14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6" borderId="8" xfId="0" applyFill="1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0" xfId="0" applyAlignment="1">
      <alignment horizontal="center"/>
    </xf>
    <xf numFmtId="0" fontId="0" fillId="0" borderId="32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49" fontId="0" fillId="0" borderId="32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 shrinkToFit="1"/>
    </xf>
    <xf numFmtId="0" fontId="0" fillId="5" borderId="36" xfId="0" applyFill="1" applyBorder="1" applyAlignment="1" applyProtection="1">
      <alignment horizontal="center" vertical="center" shrinkToFit="1"/>
    </xf>
    <xf numFmtId="0" fontId="0" fillId="5" borderId="37" xfId="0" applyFill="1" applyBorder="1" applyAlignment="1" applyProtection="1">
      <alignment horizontal="center" vertical="center" shrinkToFit="1"/>
    </xf>
    <xf numFmtId="0" fontId="0" fillId="5" borderId="38" xfId="0" applyFill="1" applyBorder="1" applyAlignment="1" applyProtection="1">
      <alignment horizontal="center" vertical="center" shrinkToFit="1"/>
    </xf>
    <xf numFmtId="0" fontId="0" fillId="5" borderId="39" xfId="0" applyFill="1" applyBorder="1" applyAlignment="1" applyProtection="1">
      <alignment horizontal="center" vertical="center" shrinkToFit="1"/>
    </xf>
    <xf numFmtId="0" fontId="1" fillId="13" borderId="7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0" fillId="5" borderId="12" xfId="0" applyFill="1" applyBorder="1" applyAlignment="1" applyProtection="1">
      <alignment horizontal="center" vertical="center" shrinkToFit="1"/>
    </xf>
    <xf numFmtId="0" fontId="0" fillId="5" borderId="13" xfId="0" applyFill="1" applyBorder="1" applyAlignment="1" applyProtection="1">
      <alignment horizontal="center" vertical="center" shrinkToFit="1"/>
    </xf>
    <xf numFmtId="0" fontId="0" fillId="5" borderId="14" xfId="0" applyFill="1" applyBorder="1" applyAlignment="1" applyProtection="1">
      <alignment horizontal="center" vertical="center" shrinkToFit="1"/>
    </xf>
    <xf numFmtId="49" fontId="0" fillId="6" borderId="10" xfId="0" applyNumberFormat="1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wrapText="1"/>
    </xf>
    <xf numFmtId="0" fontId="0" fillId="6" borderId="40" xfId="0" applyFill="1" applyBorder="1" applyAlignment="1" applyProtection="1">
      <alignment horizontal="center" vertical="center" wrapText="1"/>
    </xf>
    <xf numFmtId="0" fontId="0" fillId="6" borderId="4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49" fontId="0" fillId="0" borderId="0" xfId="0" applyNumberFormat="1" applyFill="1" applyBorder="1" applyAlignment="1" applyProtection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10" fillId="8" borderId="8" xfId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8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1" xfId="1" applyBorder="1" applyAlignment="1">
      <alignment horizontal="center" vertical="center"/>
    </xf>
    <xf numFmtId="0" fontId="0" fillId="14" borderId="1" xfId="0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0" fillId="0" borderId="7" xfId="0" applyNumberForma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49" fontId="14" fillId="10" borderId="26" xfId="0" applyNumberFormat="1" applyFont="1" applyFill="1" applyBorder="1" applyAlignment="1">
      <alignment horizontal="left" vertical="center" wrapText="1"/>
    </xf>
    <xf numFmtId="49" fontId="14" fillId="10" borderId="25" xfId="0" applyNumberFormat="1" applyFont="1" applyFill="1" applyBorder="1" applyAlignment="1">
      <alignment horizontal="left" vertical="center" wrapText="1"/>
    </xf>
    <xf numFmtId="49" fontId="14" fillId="10" borderId="24" xfId="0" applyNumberFormat="1" applyFont="1" applyFill="1" applyBorder="1" applyAlignment="1">
      <alignment horizontal="left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1" fillId="11" borderId="15" xfId="1" applyFont="1" applyFill="1" applyBorder="1" applyAlignment="1" applyProtection="1">
      <alignment horizontal="center" vertical="center" wrapText="1"/>
    </xf>
    <xf numFmtId="0" fontId="11" fillId="11" borderId="16" xfId="1" applyFont="1" applyFill="1" applyBorder="1" applyAlignment="1" applyProtection="1">
      <alignment horizontal="center" vertical="center" wrapText="1"/>
    </xf>
    <xf numFmtId="0" fontId="11" fillId="11" borderId="17" xfId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49" fontId="7" fillId="7" borderId="2" xfId="0" applyNumberFormat="1" applyFont="1" applyFill="1" applyBorder="1" applyAlignment="1" applyProtection="1">
      <alignment horizontal="center" vertical="center"/>
    </xf>
    <xf numFmtId="49" fontId="7" fillId="7" borderId="3" xfId="0" applyNumberFormat="1" applyFont="1" applyFill="1" applyBorder="1" applyAlignment="1" applyProtection="1">
      <alignment horizontal="center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5" fillId="6" borderId="5" xfId="0" applyNumberFormat="1" applyFont="1" applyFill="1" applyBorder="1" applyAlignment="1" applyProtection="1">
      <alignment horizontal="center" vertical="center"/>
    </xf>
    <xf numFmtId="49" fontId="5" fillId="6" borderId="0" xfId="0" applyNumberFormat="1" applyFont="1" applyFill="1" applyBorder="1" applyAlignment="1" applyProtection="1">
      <alignment horizontal="center" vertical="center"/>
    </xf>
    <xf numFmtId="49" fontId="5" fillId="6" borderId="6" xfId="0" applyNumberFormat="1" applyFont="1" applyFill="1" applyBorder="1" applyAlignment="1" applyProtection="1">
      <alignment horizontal="center" vertical="center"/>
    </xf>
    <xf numFmtId="0" fontId="9" fillId="10" borderId="5" xfId="0" applyNumberFormat="1" applyFont="1" applyFill="1" applyBorder="1" applyAlignment="1" applyProtection="1">
      <alignment horizontal="center" vertical="center" wrapText="1"/>
    </xf>
    <xf numFmtId="0" fontId="9" fillId="10" borderId="0" xfId="0" applyNumberFormat="1" applyFont="1" applyFill="1" applyBorder="1" applyAlignment="1" applyProtection="1">
      <alignment horizontal="center" vertical="center" wrapText="1"/>
    </xf>
    <xf numFmtId="0" fontId="9" fillId="10" borderId="6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6" borderId="7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1" fillId="12" borderId="15" xfId="1" applyFont="1" applyFill="1" applyBorder="1" applyAlignment="1" applyProtection="1">
      <alignment horizontal="center" vertical="center" wrapText="1"/>
    </xf>
    <xf numFmtId="0" fontId="11" fillId="12" borderId="16" xfId="1" applyFont="1" applyFill="1" applyBorder="1" applyAlignment="1" applyProtection="1">
      <alignment horizontal="center" vertical="center" wrapText="1"/>
    </xf>
    <xf numFmtId="0" fontId="11" fillId="12" borderId="17" xfId="1" applyFont="1" applyFill="1" applyBorder="1" applyAlignment="1" applyProtection="1">
      <alignment horizontal="center" vertical="center" wrapText="1"/>
    </xf>
    <xf numFmtId="49" fontId="7" fillId="9" borderId="12" xfId="0" applyNumberFormat="1" applyFont="1" applyFill="1" applyBorder="1" applyAlignment="1" applyProtection="1">
      <alignment horizontal="center" vertical="center"/>
    </xf>
    <xf numFmtId="49" fontId="7" fillId="9" borderId="30" xfId="0" applyNumberFormat="1" applyFont="1" applyFill="1" applyBorder="1" applyAlignment="1" applyProtection="1">
      <alignment horizontal="center" vertical="center"/>
    </xf>
    <xf numFmtId="49" fontId="7" fillId="9" borderId="13" xfId="0" applyNumberFormat="1" applyFont="1" applyFill="1" applyBorder="1" applyAlignment="1" applyProtection="1">
      <alignment horizontal="center" vertical="center"/>
    </xf>
    <xf numFmtId="49" fontId="7" fillId="9" borderId="14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49" fontId="3" fillId="8" borderId="21" xfId="0" applyNumberFormat="1" applyFont="1" applyFill="1" applyBorder="1" applyAlignment="1" applyProtection="1">
      <alignment horizontal="center" vertical="center"/>
    </xf>
    <xf numFmtId="49" fontId="3" fillId="8" borderId="22" xfId="0" applyNumberFormat="1" applyFont="1" applyFill="1" applyBorder="1" applyAlignment="1" applyProtection="1">
      <alignment horizontal="center" vertical="center"/>
    </xf>
    <xf numFmtId="49" fontId="3" fillId="8" borderId="23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1" fillId="10" borderId="3" xfId="0" applyFont="1" applyFill="1" applyBorder="1" applyAlignment="1" applyProtection="1">
      <alignment horizontal="center" vertical="center" wrapText="1"/>
    </xf>
    <xf numFmtId="0" fontId="1" fillId="10" borderId="4" xfId="0" applyFont="1" applyFill="1" applyBorder="1" applyAlignment="1" applyProtection="1">
      <alignment horizontal="center" vertical="center" wrapText="1"/>
    </xf>
    <xf numFmtId="0" fontId="1" fillId="10" borderId="27" xfId="0" applyFont="1" applyFill="1" applyBorder="1" applyAlignment="1" applyProtection="1">
      <alignment horizontal="center" vertical="center" wrapText="1"/>
    </xf>
    <xf numFmtId="0" fontId="1" fillId="10" borderId="28" xfId="0" applyFont="1" applyFill="1" applyBorder="1" applyAlignment="1" applyProtection="1">
      <alignment horizontal="center" vertical="center" wrapText="1"/>
    </xf>
    <xf numFmtId="0" fontId="1" fillId="10" borderId="29" xfId="0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 wrapText="1"/>
    </xf>
    <xf numFmtId="0" fontId="1" fillId="10" borderId="5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 applyAlignment="1" applyProtection="1">
      <alignment horizontal="center" vertical="center" wrapText="1"/>
    </xf>
    <xf numFmtId="0" fontId="1" fillId="1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wrapText="1" shrinkToFit="1"/>
    </xf>
    <xf numFmtId="0" fontId="0" fillId="5" borderId="13" xfId="0" applyFill="1" applyBorder="1" applyAlignment="1" applyProtection="1">
      <alignment horizontal="center" vertical="center" shrinkToFit="1"/>
    </xf>
    <xf numFmtId="0" fontId="0" fillId="6" borderId="1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 wrapText="1" shrinkToFit="1"/>
    </xf>
    <xf numFmtId="0" fontId="13" fillId="6" borderId="11" xfId="0" applyFont="1" applyFill="1" applyBorder="1" applyAlignment="1" applyProtection="1">
      <alignment horizontal="center" vertical="center" wrapText="1" shrinkToFit="1"/>
    </xf>
  </cellXfs>
  <cellStyles count="2">
    <cellStyle name="Hiperlink" xfId="1" builtinId="8"/>
    <cellStyle name="Normal" xfId="0" builtinId="0"/>
  </cellStyles>
  <dxfs count="112">
    <dxf>
      <fill>
        <gradientFill type="path" left="0.5" right="0.5" top="0.5" bottom="0.5">
          <stop position="0">
            <color rgb="FFFFFF0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2F3B9-26E0-4DE7-9702-D4CECF5A6505}">
  <sheetPr codeName="Planilha1"/>
  <dimension ref="B1:D14"/>
  <sheetViews>
    <sheetView showGridLines="0" tabSelected="1" workbookViewId="0">
      <selection activeCell="B2" sqref="B2:D2"/>
    </sheetView>
  </sheetViews>
  <sheetFormatPr defaultRowHeight="15" x14ac:dyDescent="0.25"/>
  <cols>
    <col min="1" max="1" width="2.85546875" customWidth="1"/>
    <col min="2" max="2" width="12.140625" customWidth="1"/>
    <col min="3" max="3" width="68.28515625" customWidth="1"/>
    <col min="4" max="4" width="44.140625" style="2" customWidth="1"/>
  </cols>
  <sheetData>
    <row r="1" spans="2:4" ht="9" customHeight="1" thickBot="1" x14ac:dyDescent="0.3"/>
    <row r="2" spans="2:4" ht="21" x14ac:dyDescent="0.35">
      <c r="B2" s="91" t="s">
        <v>174</v>
      </c>
      <c r="C2" s="92"/>
      <c r="D2" s="93"/>
    </row>
    <row r="3" spans="2:4" ht="21" x14ac:dyDescent="0.35">
      <c r="B3" s="94" t="s">
        <v>172</v>
      </c>
      <c r="C3" s="95"/>
      <c r="D3" s="96"/>
    </row>
    <row r="4" spans="2:4" ht="23.25" customHeight="1" x14ac:dyDescent="0.25">
      <c r="B4" s="100" t="s">
        <v>175</v>
      </c>
      <c r="C4" s="101"/>
      <c r="D4" s="102"/>
    </row>
    <row r="5" spans="2:4" ht="71.25" customHeight="1" x14ac:dyDescent="0.25">
      <c r="B5" s="97" t="s">
        <v>176</v>
      </c>
      <c r="C5" s="98"/>
      <c r="D5" s="99"/>
    </row>
    <row r="6" spans="2:4" x14ac:dyDescent="0.25">
      <c r="B6" s="61" t="s">
        <v>55</v>
      </c>
      <c r="C6" s="62" t="s">
        <v>56</v>
      </c>
      <c r="D6" s="63" t="s">
        <v>65</v>
      </c>
    </row>
    <row r="7" spans="2:4" s="78" customFormat="1" ht="18.75" customHeight="1" x14ac:dyDescent="0.25">
      <c r="B7" s="75" t="s">
        <v>54</v>
      </c>
      <c r="C7" s="76" t="s">
        <v>87</v>
      </c>
      <c r="D7" s="77" t="s">
        <v>64</v>
      </c>
    </row>
    <row r="8" spans="2:4" s="78" customFormat="1" ht="18.75" customHeight="1" x14ac:dyDescent="0.25">
      <c r="B8" s="79" t="s">
        <v>57</v>
      </c>
      <c r="C8" s="80" t="s">
        <v>63</v>
      </c>
      <c r="D8" s="81" t="s">
        <v>64</v>
      </c>
    </row>
    <row r="9" spans="2:4" s="78" customFormat="1" ht="18.75" customHeight="1" x14ac:dyDescent="0.25">
      <c r="B9" s="75" t="s">
        <v>58</v>
      </c>
      <c r="C9" s="76" t="s">
        <v>78</v>
      </c>
      <c r="D9" s="77" t="s">
        <v>64</v>
      </c>
    </row>
    <row r="10" spans="2:4" s="78" customFormat="1" ht="18.75" customHeight="1" x14ac:dyDescent="0.25">
      <c r="B10" s="79" t="s">
        <v>59</v>
      </c>
      <c r="C10" s="80" t="s">
        <v>80</v>
      </c>
      <c r="D10" s="81" t="s">
        <v>64</v>
      </c>
    </row>
    <row r="11" spans="2:4" s="78" customFormat="1" ht="18.75" customHeight="1" x14ac:dyDescent="0.25">
      <c r="B11" s="75" t="s">
        <v>60</v>
      </c>
      <c r="C11" s="76" t="s">
        <v>82</v>
      </c>
      <c r="D11" s="77" t="s">
        <v>64</v>
      </c>
    </row>
    <row r="12" spans="2:4" s="78" customFormat="1" ht="18.75" customHeight="1" x14ac:dyDescent="0.25">
      <c r="B12" s="79" t="s">
        <v>61</v>
      </c>
      <c r="C12" s="80" t="s">
        <v>85</v>
      </c>
      <c r="D12" s="81" t="s">
        <v>64</v>
      </c>
    </row>
    <row r="13" spans="2:4" s="78" customFormat="1" ht="18.75" customHeight="1" x14ac:dyDescent="0.25">
      <c r="B13" s="75" t="s">
        <v>62</v>
      </c>
      <c r="C13" s="76" t="s">
        <v>83</v>
      </c>
      <c r="D13" s="77" t="s">
        <v>64</v>
      </c>
    </row>
    <row r="14" spans="2:4" s="78" customFormat="1" ht="18.75" customHeight="1" thickBot="1" x14ac:dyDescent="0.3">
      <c r="B14" s="82" t="s">
        <v>81</v>
      </c>
      <c r="C14" s="83" t="s">
        <v>84</v>
      </c>
      <c r="D14" s="84" t="s">
        <v>64</v>
      </c>
    </row>
  </sheetData>
  <sheetProtection algorithmName="SHA-512" hashValue="C15zMNuytAGzZ5YAipnbcA3PXX/XMMOrSzU63tHL6E0/yP3vP/iT+CFTXqO6YJhdhEyYRVMtxqKkgxA2joZySg==" saltValue="NsZXmhwjVHSI9sd2lZmVkA==" spinCount="100000" sheet="1" objects="1" scenarios="1"/>
  <mergeCells count="4">
    <mergeCell ref="B2:D2"/>
    <mergeCell ref="B3:D3"/>
    <mergeCell ref="B5:D5"/>
    <mergeCell ref="B4:D4"/>
  </mergeCells>
  <hyperlinks>
    <hyperlink ref="D7" location="Inscrição!C1" display="Para Preencher Clique Aqui" xr:uid="{851B5952-ED47-43EA-A488-35FAB1C91DD3}"/>
    <hyperlink ref="D8" location="'Salvamento com Pranchão '!O14" display="Clique Aqui" xr:uid="{446F4480-BE9D-44C4-A2E3-8DEF4A7C365B}"/>
    <hyperlink ref="D9" location="'Salvamento com Tubo de Resgate'!O14" display="Clique Aqui" xr:uid="{152C5197-61A1-4FE7-8CE7-D78551D7B66E}"/>
    <hyperlink ref="D10" location="'50m Carregando o Manequim'!O14" display="Clique Aqui" xr:uid="{C2F635CC-C543-4109-9BAA-AA8E22ED4330}"/>
    <hyperlink ref="D11" location="'100m Carregando o Manequim'!O14" display="Clique Aqui" xr:uid="{44E61F7D-3620-41BE-9E33-873070BBBE3E}"/>
    <hyperlink ref="D12" location="'Corrida à Nadadeira'!O14" display="Clique Aqui" xr:uid="{94B008EE-12D7-432A-8CA9-41D802D25507}"/>
    <hyperlink ref="D13" location="'4x25m Carregando o Manequim'!R14" display="Clique Aqui" xr:uid="{4F80C06B-4F2C-4F98-8C13-DBC8B74B7153}"/>
    <hyperlink ref="D14" location="'4x50m Medley'!R14" display="Clique Aqui" xr:uid="{09480CEF-E4A0-4B23-A160-D740A04AABC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E26B5-1FD3-4434-A901-3439E4E83F7A}">
  <sheetPr codeName="Planilha10"/>
  <dimension ref="B1:AM112"/>
  <sheetViews>
    <sheetView showGridLines="0" zoomScale="84" zoomScaleNormal="84" workbookViewId="0">
      <pane xSplit="8" ySplit="13" topLeftCell="I14" activePane="bottomRight" state="frozen"/>
      <selection activeCell="AL22" sqref="AL22"/>
      <selection pane="topRight" activeCell="AL22" sqref="AL22"/>
      <selection pane="bottomLeft" activeCell="AL22" sqref="AL22"/>
      <selection pane="bottomRight" activeCell="AA7" sqref="AA7:AA11"/>
    </sheetView>
  </sheetViews>
  <sheetFormatPr defaultRowHeight="15" x14ac:dyDescent="0.25"/>
  <cols>
    <col min="1" max="1" width="0.42578125" style="12" customWidth="1"/>
    <col min="2" max="2" width="5.140625" style="10" customWidth="1"/>
    <col min="3" max="3" width="28.85546875" style="45" customWidth="1"/>
    <col min="4" max="4" width="5.42578125" style="44" customWidth="1"/>
    <col min="5" max="5" width="5" style="44" customWidth="1"/>
    <col min="6" max="6" width="5.5703125" style="44" customWidth="1"/>
    <col min="7" max="7" width="6.140625" style="44" customWidth="1"/>
    <col min="8" max="8" width="6.85546875" style="44" hidden="1" customWidth="1"/>
    <col min="9" max="9" width="1.28515625" style="44" customWidth="1"/>
    <col min="10" max="10" width="10" style="12" customWidth="1"/>
    <col min="11" max="11" width="10" style="12" hidden="1" customWidth="1"/>
    <col min="12" max="12" width="4.42578125" style="12" hidden="1" customWidth="1"/>
    <col min="13" max="13" width="11.28515625" style="12" customWidth="1"/>
    <col min="14" max="17" width="11.28515625" style="12" hidden="1" customWidth="1"/>
    <col min="18" max="18" width="7.5703125" style="44" customWidth="1"/>
    <col min="19" max="21" width="11.28515625" style="44" hidden="1" customWidth="1"/>
    <col min="22" max="22" width="7.42578125" style="44" customWidth="1"/>
    <col min="23" max="23" width="50.140625" style="12" customWidth="1"/>
    <col min="24" max="24" width="8.7109375" style="12" hidden="1" customWidth="1"/>
    <col min="25" max="25" width="4" style="12" hidden="1" customWidth="1"/>
    <col min="26" max="26" width="4" style="12" customWidth="1"/>
    <col min="27" max="27" width="14.5703125" style="12" customWidth="1"/>
    <col min="28" max="36" width="6.42578125" style="12" hidden="1" customWidth="1"/>
    <col min="37" max="38" width="6.42578125" style="44" hidden="1" customWidth="1"/>
    <col min="39" max="39" width="6.42578125" style="12" hidden="1" customWidth="1"/>
    <col min="40" max="40" width="14.5703125" style="12" customWidth="1"/>
    <col min="41" max="16384" width="9.140625" style="12"/>
  </cols>
  <sheetData>
    <row r="1" spans="2:39" ht="14.25" hidden="1" customHeight="1" x14ac:dyDescent="0.25">
      <c r="AC1" s="12">
        <v>0</v>
      </c>
      <c r="AD1" s="12" t="s">
        <v>76</v>
      </c>
    </row>
    <row r="2" spans="2:39" ht="15.75" hidden="1" customHeight="1" x14ac:dyDescent="0.25">
      <c r="AC2" s="12">
        <v>10</v>
      </c>
      <c r="AD2" s="12" t="e">
        <f>CONCATENATE("A Equipe da Categoria  ", INDEX(J14:J39,MATCH(1,AL14:AL39,0),1),"  está incompleta. Devem ser inscritos 4 Atletas!!")</f>
        <v>#N/A</v>
      </c>
    </row>
    <row r="3" spans="2:39" ht="15" hidden="1" customHeight="1" x14ac:dyDescent="0.25">
      <c r="AC3" s="12">
        <v>11</v>
      </c>
      <c r="AD3" s="12" t="e">
        <f>CONCATENATE("A Equipe da Categoria  ", INDEX(J14:J39,MATCH(1,AL14:AL39,0),1),"  está incompleta. Devem ser inscritos 4 Atletas!!")</f>
        <v>#N/A</v>
      </c>
    </row>
    <row r="4" spans="2:39" ht="11.25" hidden="1" customHeight="1" x14ac:dyDescent="0.25">
      <c r="AC4" s="12">
        <v>1</v>
      </c>
      <c r="AD4" s="12" t="s">
        <v>68</v>
      </c>
    </row>
    <row r="5" spans="2:39" ht="7.5" customHeight="1" thickBot="1" x14ac:dyDescent="0.3">
      <c r="AC5" s="12">
        <v>2</v>
      </c>
      <c r="AD5" s="12" t="s">
        <v>74</v>
      </c>
    </row>
    <row r="6" spans="2:39" ht="22.5" customHeight="1" thickBot="1" x14ac:dyDescent="0.3">
      <c r="B6" s="108" t="s">
        <v>66</v>
      </c>
      <c r="C6" s="108"/>
      <c r="D6" s="108"/>
      <c r="E6" s="108"/>
      <c r="F6" s="108"/>
      <c r="G6" s="108"/>
      <c r="H6" s="33"/>
      <c r="I6" s="33"/>
      <c r="J6" s="132" t="s">
        <v>67</v>
      </c>
      <c r="K6" s="133"/>
      <c r="L6" s="133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  <c r="X6" s="29"/>
      <c r="Y6" s="29"/>
      <c r="Z6" s="29"/>
      <c r="AC6" s="12">
        <v>3</v>
      </c>
      <c r="AD6" s="12" t="e">
        <f>CONCATENATE("O atleta ", INDEX(R14:R39,MATCH(1,AD14:AD39,0),1)," é do sexo     ",INDEX(O14:O39,MATCH(1,AD14:AD39,0),1),"     e, desta forma, não pode competir nesta categoria")</f>
        <v>#N/A</v>
      </c>
    </row>
    <row r="7" spans="2:39" ht="18.75" customHeight="1" x14ac:dyDescent="0.25">
      <c r="B7" s="40" t="s">
        <v>1</v>
      </c>
      <c r="C7" s="17" t="s">
        <v>0</v>
      </c>
      <c r="D7" s="17" t="s">
        <v>4</v>
      </c>
      <c r="E7" s="17" t="s">
        <v>2</v>
      </c>
      <c r="F7" s="17" t="s">
        <v>111</v>
      </c>
      <c r="G7" s="17" t="s">
        <v>112</v>
      </c>
      <c r="H7" s="34"/>
      <c r="I7" s="34"/>
      <c r="J7" s="138" t="s">
        <v>114</v>
      </c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40"/>
      <c r="X7" s="30"/>
      <c r="Y7" s="30"/>
      <c r="Z7" s="30"/>
      <c r="AA7" s="129" t="s">
        <v>53</v>
      </c>
      <c r="AC7" s="12">
        <v>4</v>
      </c>
      <c r="AD7" s="12" t="s">
        <v>89</v>
      </c>
    </row>
    <row r="8" spans="2:39" ht="15" customHeight="1" x14ac:dyDescent="0.25">
      <c r="B8" s="24" t="str">
        <f>IF($H8=7,Inscrição!B12,"")</f>
        <v/>
      </c>
      <c r="C8" s="46" t="str">
        <f>IF($H8=7,Inscrição!C12,"")</f>
        <v/>
      </c>
      <c r="D8" s="24" t="str">
        <f>IF($H8=7,Inscrição!F12,"")</f>
        <v/>
      </c>
      <c r="E8" s="24" t="str">
        <f>IF($H8=7,Inscrição!D12,"")</f>
        <v/>
      </c>
      <c r="F8" s="24" t="str">
        <f>IF($H8=7,Inscrição!G12,"")</f>
        <v/>
      </c>
      <c r="G8" s="24" t="str">
        <f>IF($H8=7,Inscrição!J12,"")</f>
        <v/>
      </c>
      <c r="H8" s="24">
        <f>Inscrição!K12</f>
        <v>6</v>
      </c>
      <c r="I8" s="24"/>
      <c r="J8" s="141" t="s">
        <v>109</v>
      </c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3"/>
      <c r="AA8" s="130"/>
      <c r="AC8" s="12">
        <v>5</v>
      </c>
      <c r="AD8" s="12" t="e">
        <f>CONCATENATE("A Soma da idade dos Atletas inscritos na categoria  ", INDEX(J14:J39,MATCH(1,AK14:AK39,0),1), "  não é compatível com a categoria. Ver Art. 18 § 6º, do regulamento")</f>
        <v>#N/A</v>
      </c>
    </row>
    <row r="9" spans="2:39" ht="15" customHeight="1" x14ac:dyDescent="0.25">
      <c r="B9" s="24" t="str">
        <f>IF($H9=7,Inscrição!B13,"")</f>
        <v/>
      </c>
      <c r="C9" s="46" t="str">
        <f>IF($H9=7,Inscrição!C13,"")</f>
        <v/>
      </c>
      <c r="D9" s="24" t="str">
        <f>IF($H9=7,Inscrição!F13,"")</f>
        <v/>
      </c>
      <c r="E9" s="24" t="str">
        <f>IF($H9=7,Inscrição!D13,"")</f>
        <v/>
      </c>
      <c r="F9" s="24" t="str">
        <f>IF($H9=7,Inscrição!G13,"")</f>
        <v/>
      </c>
      <c r="G9" s="24" t="str">
        <f>IF($H9=7,Inscrição!J13,"")</f>
        <v/>
      </c>
      <c r="H9" s="24">
        <f>Inscrição!K13</f>
        <v>6</v>
      </c>
      <c r="I9" s="24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  <c r="AA9" s="130"/>
      <c r="AC9" s="12">
        <v>6</v>
      </c>
      <c r="AD9" s="12" t="s">
        <v>68</v>
      </c>
    </row>
    <row r="10" spans="2:39" ht="15" customHeight="1" thickBot="1" x14ac:dyDescent="0.3">
      <c r="B10" s="24" t="str">
        <f>IF($H10=7,Inscrição!B14,"")</f>
        <v/>
      </c>
      <c r="C10" s="46" t="str">
        <f>IF($H10=7,Inscrição!C14,"")</f>
        <v/>
      </c>
      <c r="D10" s="24" t="str">
        <f>IF($H10=7,Inscrição!F14,"")</f>
        <v/>
      </c>
      <c r="E10" s="24" t="str">
        <f>IF($H10=7,Inscrição!D14,"")</f>
        <v/>
      </c>
      <c r="F10" s="24" t="str">
        <f>IF($H10=7,Inscrição!G14,"")</f>
        <v/>
      </c>
      <c r="G10" s="24" t="str">
        <f>IF($H10=7,Inscrição!J14,"")</f>
        <v/>
      </c>
      <c r="H10" s="24">
        <f>Inscrição!K14</f>
        <v>6</v>
      </c>
      <c r="I10" s="24"/>
      <c r="J10" s="141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  <c r="AA10" s="130"/>
      <c r="AC10" s="12">
        <v>7</v>
      </c>
      <c r="AD10" s="12" t="s">
        <v>74</v>
      </c>
    </row>
    <row r="11" spans="2:39" ht="23.25" customHeight="1" thickBot="1" x14ac:dyDescent="0.3">
      <c r="B11" s="24" t="str">
        <f>IF($H11=7,Inscrição!B15,"")</f>
        <v/>
      </c>
      <c r="C11" s="46" t="str">
        <f>IF($H11=7,Inscrição!C15,"")</f>
        <v/>
      </c>
      <c r="D11" s="24" t="str">
        <f>IF($H11=7,Inscrição!F15,"")</f>
        <v/>
      </c>
      <c r="E11" s="24" t="str">
        <f>IF($H11=7,Inscrição!D15,"")</f>
        <v/>
      </c>
      <c r="F11" s="24" t="str">
        <f>IF($H11=7,Inscrição!G15,"")</f>
        <v/>
      </c>
      <c r="G11" s="24" t="str">
        <f>IF($H11=7,Inscrição!J15,"")</f>
        <v/>
      </c>
      <c r="H11" s="24">
        <f>Inscrição!K15</f>
        <v>6</v>
      </c>
      <c r="I11" s="24"/>
      <c r="J11" s="144" t="str">
        <f>INDEX(AD1:AD12,MATCH(X11,AC1:AC12,0),1)</f>
        <v>Se existir erro na inscrição, aparecerá uma mensagem AQUI!!!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X11" s="136">
        <f>IF(SUM(Y14:Y39)=0,0,INDEX(X14:X39,MATCH(1,Y14:Y39,0),1))</f>
        <v>0</v>
      </c>
      <c r="AA11" s="131"/>
      <c r="AC11" s="12">
        <v>8</v>
      </c>
      <c r="AD11" s="12" t="e">
        <f>CONCATENATE("O atleta ", INDEX(V14:V39,MATCH(1,AI14:AI39,0),1)," é do sexo      ",INDEX(S14:S39,MATCH(1,AI14:AI39,0),1),"      e, desta forma, não pode competir nesta categoria")</f>
        <v>#N/A</v>
      </c>
    </row>
    <row r="12" spans="2:39" ht="23.25" customHeight="1" thickBot="1" x14ac:dyDescent="0.3">
      <c r="B12" s="24" t="str">
        <f>IF($H12=7,Inscrição!B16,"")</f>
        <v/>
      </c>
      <c r="C12" s="46" t="str">
        <f>IF($H12=7,Inscrição!C16,"")</f>
        <v/>
      </c>
      <c r="D12" s="24" t="str">
        <f>IF($H12=7,Inscrição!F16,"")</f>
        <v/>
      </c>
      <c r="E12" s="24" t="str">
        <f>IF($H12=7,Inscrição!D16,"")</f>
        <v/>
      </c>
      <c r="F12" s="24" t="str">
        <f>IF($H12=7,Inscrição!G16,"")</f>
        <v/>
      </c>
      <c r="G12" s="24" t="str">
        <f>IF($H12=7,Inscrição!J16,"")</f>
        <v/>
      </c>
      <c r="H12" s="24">
        <f>Inscrição!K16</f>
        <v>6</v>
      </c>
      <c r="I12" s="24"/>
      <c r="J12" s="152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  <c r="X12" s="136"/>
      <c r="AC12" s="12">
        <v>9</v>
      </c>
      <c r="AD12" s="12" t="s">
        <v>89</v>
      </c>
    </row>
    <row r="13" spans="2:39" ht="14.25" customHeight="1" x14ac:dyDescent="0.25">
      <c r="B13" s="24" t="str">
        <f>IF($H13=7,Inscrição!B17,"")</f>
        <v/>
      </c>
      <c r="C13" s="46" t="str">
        <f>IF($H13=7,Inscrição!C17,"")</f>
        <v/>
      </c>
      <c r="D13" s="24" t="str">
        <f>IF($H13=7,Inscrição!F17,"")</f>
        <v/>
      </c>
      <c r="E13" s="24" t="str">
        <f>IF($H13=7,Inscrição!D17,"")</f>
        <v/>
      </c>
      <c r="F13" s="24" t="str">
        <f>IF($H13=7,Inscrição!G17,"")</f>
        <v/>
      </c>
      <c r="G13" s="24" t="str">
        <f>IF($H13=7,Inscrição!J17,"")</f>
        <v/>
      </c>
      <c r="H13" s="24">
        <f>Inscrição!K17</f>
        <v>6</v>
      </c>
      <c r="I13" s="24"/>
      <c r="J13" s="64" t="s">
        <v>5</v>
      </c>
      <c r="K13" s="68"/>
      <c r="L13" s="65"/>
      <c r="M13" s="65" t="s">
        <v>99</v>
      </c>
      <c r="N13" s="65" t="s">
        <v>88</v>
      </c>
      <c r="O13" s="65" t="s">
        <v>110</v>
      </c>
      <c r="P13" s="65"/>
      <c r="Q13" s="65" t="s">
        <v>70</v>
      </c>
      <c r="R13" s="159" t="s">
        <v>100</v>
      </c>
      <c r="S13" s="159"/>
      <c r="T13" s="159"/>
      <c r="U13" s="159"/>
      <c r="V13" s="159"/>
      <c r="W13" s="66" t="s">
        <v>101</v>
      </c>
      <c r="AB13" s="12">
        <v>1</v>
      </c>
      <c r="AC13" s="12">
        <v>2</v>
      </c>
      <c r="AD13" s="12">
        <v>3</v>
      </c>
      <c r="AE13" s="12">
        <v>4</v>
      </c>
      <c r="AF13" s="12">
        <v>5</v>
      </c>
      <c r="AG13" s="12">
        <v>6</v>
      </c>
      <c r="AH13" s="12">
        <v>7</v>
      </c>
      <c r="AI13" s="12">
        <v>8</v>
      </c>
      <c r="AJ13" s="12">
        <v>9</v>
      </c>
      <c r="AK13" s="44">
        <v>5</v>
      </c>
      <c r="AL13" s="44">
        <v>10</v>
      </c>
      <c r="AM13" s="12">
        <v>11</v>
      </c>
    </row>
    <row r="14" spans="2:39" ht="14.25" customHeight="1" x14ac:dyDescent="0.25">
      <c r="B14" s="24" t="str">
        <f>IF($H14=7,Inscrição!B18,"")</f>
        <v/>
      </c>
      <c r="C14" s="46" t="str">
        <f>IF($H14=7,Inscrição!C18,"")</f>
        <v/>
      </c>
      <c r="D14" s="24" t="str">
        <f>IF($H14=7,Inscrição!F18,"")</f>
        <v/>
      </c>
      <c r="E14" s="24" t="str">
        <f>IF($H14=7,Inscrição!D18,"")</f>
        <v/>
      </c>
      <c r="F14" s="24" t="str">
        <f>IF($H14=7,Inscrição!G18,"")</f>
        <v/>
      </c>
      <c r="G14" s="24" t="str">
        <f>IF($H14=7,Inscrição!J18,"")</f>
        <v/>
      </c>
      <c r="H14" s="24">
        <f>Inscrição!K18</f>
        <v>6</v>
      </c>
      <c r="I14" s="24"/>
      <c r="J14" s="155" t="s">
        <v>113</v>
      </c>
      <c r="K14" s="69">
        <v>0</v>
      </c>
      <c r="L14" s="13" t="s">
        <v>15</v>
      </c>
      <c r="M14" s="157">
        <f>IF(SUM(AB14:AJ15)&gt;0,0,INDEX($D$8:$D$110,MATCH(R14,$B$8:$B$110,0),1)+INDEX($D$8:$D$110,MATCH(V14,$B$8:$B$110,0),1)+INDEX($D$8:$D$110,MATCH(R15,$B$8:$B$110,0),1)+INDEX($D$8:$D$110,MATCH(V15,$B$8:$B$110,0),1))</f>
        <v>0</v>
      </c>
      <c r="N14" s="13">
        <f>IF(O14=L14,1,0)+IF(S14=L14,1,0)</f>
        <v>0</v>
      </c>
      <c r="O14" s="13" t="str">
        <f>IF(COUNTIF($B$8:$B$107,R14)&gt;0,INDEX($E$8:$E$107,MATCH(R14,$B$8:$B$107,0),1),"")</f>
        <v/>
      </c>
      <c r="P14" s="13" t="str">
        <f>IF(COUNTIF($B$8:$B$107,R14)&gt;0,INDEX($F$8:$F$107,MATCH(R14,$B$8:$B$107,0),1),"")</f>
        <v/>
      </c>
      <c r="Q14" s="13">
        <f>COUNTIF($B$8:$B$107,R14)</f>
        <v>0</v>
      </c>
      <c r="R14" s="6"/>
      <c r="S14" s="13" t="str">
        <f>IF(COUNTIF($B$8:$B$107,V14)&gt;0,INDEX($E$8:$E$107,MATCH(V14,$B$8:$B$107,0),1),"")</f>
        <v/>
      </c>
      <c r="T14" s="13" t="str">
        <f>IF(COUNTIF($B$8:$B$107,V14)&gt;0,INDEX($F$8:$F$107,MATCH(V14,$B$8:$B$107,0),1),"")</f>
        <v/>
      </c>
      <c r="U14" s="13">
        <f t="shared" ref="U14:U29" si="0">COUNTIF($B$8:$B$107,V14)</f>
        <v>0</v>
      </c>
      <c r="V14" s="6"/>
      <c r="W14" s="158" t="str">
        <f>CONCATENATE(IF(COUNTIF($B$8:$B$105,R14)&gt;0,INDEX($C$8:$C$105,MATCH(R14,$B$8:$B$105,0),1),""),"  /  ",IF(COUNTIF($B$8:$B$105,V14)&gt;0,INDEX($C$8:$C$105,MATCH(V14,$B$8:$B$105,0),1),""),"  /  ",IF(COUNTIF($B$8:$B$105,R15)&gt;0,INDEX($C$8:$C$105,MATCH(R15,$B$8:$B$105,0),1),""),"  /  ",IF(COUNTIF($B$8:$B$105,V15)&gt;0,INDEX($C$8:$C$105,MATCH(V15,$B$8:$B$105,0),1),""))</f>
        <v xml:space="preserve">  /    /    /  </v>
      </c>
      <c r="X14" s="12">
        <f>IF(SUM(AB14:AM14)&gt;0,INDEX($AB$13:$AM$13,1,MATCH(1,AB14:AM14,0)),0)</f>
        <v>0</v>
      </c>
      <c r="Y14" s="12">
        <f>IF(X14&gt;0,1,0)</f>
        <v>0</v>
      </c>
      <c r="AB14" s="12">
        <f>IF(AND(R14&gt;0,Q14=0),1,0)</f>
        <v>0</v>
      </c>
      <c r="AC14" s="12">
        <f>IF((COUNTIF($R$14:$R$39,R14)+COUNTIF($V$14:$V$39,R14))&gt;1,1,0)</f>
        <v>0</v>
      </c>
      <c r="AD14" s="12">
        <f>IF(Q14&gt;0,IF(O14&lt;&gt;L14,1,0),0)</f>
        <v>0</v>
      </c>
      <c r="AE14" s="12">
        <f>IF(Q14&gt;0,IF(AND(P14&lt;&gt;"G",P14&lt;&gt;"H",P14&lt;&gt;"N",INDEX($G$8:$G$107,MATCH(R14,$B$8:$B$107,0),1)&lt;&gt;"S"),1,0),0)</f>
        <v>0</v>
      </c>
      <c r="AG14" s="12">
        <f>IF(AND(V14&gt;0,U14=0),1,0)</f>
        <v>0</v>
      </c>
      <c r="AH14" s="12">
        <f>IF((COUNTIF($R$14:$R$39,V14)+COUNTIF($V$14:$V$39,V14))&gt;1,1,0)</f>
        <v>0</v>
      </c>
      <c r="AI14" s="12">
        <f>IF(U14&gt;0,IF(S14&lt;&gt;L14,1,0),0)</f>
        <v>0</v>
      </c>
      <c r="AJ14" s="12">
        <f>IF(U14&gt;0,IF(AND(S14&lt;&gt;"G",S14&lt;&gt;"H",S14&lt;&gt;"N",INDEX($G$8:$G$107,MATCH(V14,$B$8:$B$107,0),1)&lt;&gt;"S"),1,0),0)</f>
        <v>0</v>
      </c>
      <c r="AK14" s="44">
        <f>IF(AND(SUM(AB14:AJ14)=0,R14&gt;0,V14&gt;0,R15&gt;0,V15&gt;0,OR(M14&lt;K14,M14&gt;K15)),1,0)</f>
        <v>0</v>
      </c>
      <c r="AL14" s="44">
        <f>IF(SUM(AB14:AJ14)&gt;0,0,IF(AND((IF(R14&gt;0,1,0)+IF(V14&gt;0,1,0)+IF(R15&gt;0,1,0)+IF(V15&gt;0,1,0))&gt;0,(IF(R14&gt;0,1,0)+IF(V14&gt;0,1,0)+IF(R15&gt;0,1,0)+IF(V15&gt;0,1,0))&lt;4),1,0))</f>
        <v>0</v>
      </c>
      <c r="AM14" s="12">
        <f>AL14</f>
        <v>0</v>
      </c>
    </row>
    <row r="15" spans="2:39" ht="14.25" customHeight="1" x14ac:dyDescent="0.25">
      <c r="B15" s="24" t="str">
        <f>IF($H15=7,Inscrição!B19,"")</f>
        <v/>
      </c>
      <c r="C15" s="46" t="str">
        <f>IF($H15=7,Inscrição!C19,"")</f>
        <v/>
      </c>
      <c r="D15" s="24" t="str">
        <f>IF($H15=7,Inscrição!F19,"")</f>
        <v/>
      </c>
      <c r="E15" s="24" t="str">
        <f>IF($H15=7,Inscrição!D19,"")</f>
        <v/>
      </c>
      <c r="F15" s="24" t="str">
        <f>IF($H15=7,Inscrição!G19,"")</f>
        <v/>
      </c>
      <c r="G15" s="24" t="str">
        <f>IF($H15=7,Inscrição!J19,"")</f>
        <v/>
      </c>
      <c r="H15" s="24">
        <f>Inscrição!K19</f>
        <v>6</v>
      </c>
      <c r="I15" s="24"/>
      <c r="J15" s="155"/>
      <c r="K15" s="69">
        <v>119</v>
      </c>
      <c r="L15" s="13" t="s">
        <v>15</v>
      </c>
      <c r="M15" s="157"/>
      <c r="N15" s="13">
        <f t="shared" ref="N15:N29" si="1">IF(O15=L15,1,0)+IF(S15=L15,1,0)</f>
        <v>0</v>
      </c>
      <c r="O15" s="13" t="str">
        <f t="shared" ref="O15:O29" si="2">IF(COUNTIF($B$8:$B$107,R15)&gt;0,INDEX($E$8:$E$107,MATCH(R15,$B$8:$B$107,0),1),"")</f>
        <v/>
      </c>
      <c r="P15" s="13" t="str">
        <f t="shared" ref="P15:P29" si="3">IF(COUNTIF($B$8:$B$107,R15)&gt;0,INDEX($F$8:$F$107,MATCH(R15,$B$8:$B$107,0),1),"")</f>
        <v/>
      </c>
      <c r="Q15" s="13">
        <f t="shared" ref="Q15:Q29" si="4">COUNTIF($B$8:$B$107,R15)</f>
        <v>0</v>
      </c>
      <c r="R15" s="6"/>
      <c r="S15" s="13" t="str">
        <f t="shared" ref="S15:S29" si="5">IF(COUNTIF($B$8:$B$107,V15)&gt;0,INDEX($E$8:$E$107,MATCH(V15,$B$8:$B$107,0),1),"")</f>
        <v/>
      </c>
      <c r="T15" s="13" t="str">
        <f t="shared" ref="T15:T29" si="6">IF(COUNTIF($B$8:$B$107,V15)&gt;0,INDEX($F$8:$F$107,MATCH(V15,$B$8:$B$107,0),1),"")</f>
        <v/>
      </c>
      <c r="U15" s="13">
        <f t="shared" si="0"/>
        <v>0</v>
      </c>
      <c r="V15" s="6"/>
      <c r="W15" s="158"/>
      <c r="X15" s="12">
        <f t="shared" ref="X15:X39" si="7">IF(SUM(AB15:AM15)&gt;0,INDEX($AB$13:$AM$13,1,MATCH(1,AB15:AM15,0)),0)</f>
        <v>0</v>
      </c>
      <c r="Y15" s="12">
        <f>IF(X15&gt;0,1,0)</f>
        <v>0</v>
      </c>
      <c r="AB15" s="12">
        <f t="shared" ref="AB15:AB39" si="8">IF(AND(R15&gt;0,Q15=0),1,0)</f>
        <v>0</v>
      </c>
      <c r="AC15" s="12">
        <f t="shared" ref="AC15:AC39" si="9">IF((COUNTIF($R$14:$R$39,R15)+COUNTIF($V$14:$V$39,R15))&gt;1,1,0)</f>
        <v>0</v>
      </c>
      <c r="AD15" s="12">
        <f t="shared" ref="AD15:AD29" si="10">IF(Q15&gt;0,IF(O15&lt;&gt;L15,1,0),0)</f>
        <v>0</v>
      </c>
      <c r="AE15" s="12">
        <f t="shared" ref="AE15:AE39" si="11">IF(Q15&gt;0,IF(AND(P15&lt;&gt;"G",P15&lt;&gt;"H",P15&lt;&gt;"N",INDEX($G$8:$G$107,MATCH(R15,$B$8:$B$107,0),1)&lt;&gt;"S"),1,0),0)</f>
        <v>0</v>
      </c>
      <c r="AG15" s="12">
        <f t="shared" ref="AG15:AG39" si="12">IF(AND(V15&gt;0,U15=0),1,0)</f>
        <v>0</v>
      </c>
      <c r="AH15" s="12">
        <f t="shared" ref="AH15:AH39" si="13">IF((COUNTIF($R$14:$R$39,V15)+COUNTIF($V$14:$V$39,V15))&gt;1,1,0)</f>
        <v>0</v>
      </c>
      <c r="AI15" s="12">
        <f t="shared" ref="AI15:AI39" si="14">IF(U15&gt;0,IF(S15&lt;&gt;L15,1,0),0)</f>
        <v>0</v>
      </c>
      <c r="AJ15" s="12">
        <f>IF(U15&gt;0,IF(AND(T15&lt;&gt;"G",T15&lt;&gt;"H",T15&lt;&gt;"N",INDEX($G$8:$G$107,MATCH(V15,$B$8:$B$107,0),1)&lt;&gt;"S"),1,0),0)</f>
        <v>0</v>
      </c>
      <c r="AK15" s="44">
        <f>AK14</f>
        <v>0</v>
      </c>
      <c r="AL15" s="44">
        <f>AL14</f>
        <v>0</v>
      </c>
      <c r="AM15" s="12">
        <f t="shared" ref="AM15:AM29" si="15">AL15</f>
        <v>0</v>
      </c>
    </row>
    <row r="16" spans="2:39" ht="14.25" customHeight="1" x14ac:dyDescent="0.25">
      <c r="B16" s="24" t="str">
        <f>IF($H16=7,Inscrição!B20,"")</f>
        <v/>
      </c>
      <c r="C16" s="46" t="str">
        <f>IF($H16=7,Inscrição!C20,"")</f>
        <v/>
      </c>
      <c r="D16" s="24" t="str">
        <f>IF($H16=7,Inscrição!F20,"")</f>
        <v/>
      </c>
      <c r="E16" s="24" t="str">
        <f>IF($H16=7,Inscrição!D20,"")</f>
        <v/>
      </c>
      <c r="F16" s="24" t="str">
        <f>IF($H16=7,Inscrição!G20,"")</f>
        <v/>
      </c>
      <c r="G16" s="24" t="str">
        <f>IF($H16=7,Inscrição!J20,"")</f>
        <v/>
      </c>
      <c r="H16" s="24">
        <f>Inscrição!K20</f>
        <v>6</v>
      </c>
      <c r="I16" s="24"/>
      <c r="J16" s="151" t="s">
        <v>102</v>
      </c>
      <c r="K16" s="70">
        <v>120</v>
      </c>
      <c r="L16" s="13" t="s">
        <v>15</v>
      </c>
      <c r="M16" s="160">
        <f>IF(SUM(AB16:AJ17)&gt;0,0,INDEX($D$8:$D$110,MATCH(R16,$B$8:$B$110,0),1)+INDEX($D$8:$D$110,MATCH(V16,$B$8:$B$110,0),1)+INDEX($D$8:$D$110,MATCH(R17,$B$8:$B$110,0),1)+INDEX($D$8:$D$110,MATCH(V17,$B$8:$B$110,0),1))</f>
        <v>0</v>
      </c>
      <c r="N16" s="13">
        <f t="shared" si="1"/>
        <v>0</v>
      </c>
      <c r="O16" s="13" t="str">
        <f t="shared" si="2"/>
        <v/>
      </c>
      <c r="P16" s="13" t="str">
        <f t="shared" si="3"/>
        <v/>
      </c>
      <c r="Q16" s="13">
        <f t="shared" si="4"/>
        <v>0</v>
      </c>
      <c r="R16" s="9"/>
      <c r="S16" s="13" t="str">
        <f t="shared" si="5"/>
        <v/>
      </c>
      <c r="T16" s="13" t="str">
        <f t="shared" si="6"/>
        <v/>
      </c>
      <c r="U16" s="13">
        <f t="shared" si="0"/>
        <v>0</v>
      </c>
      <c r="V16" s="9"/>
      <c r="W16" s="163" t="str">
        <f>CONCATENATE(IF(COUNTIF($B$8:$B$105,R16)&gt;0,INDEX($C$8:$C$105,MATCH(R16,$B$8:$B$105,0),1),""),"  /  ",IF(COUNTIF($B$8:$B$105,V16)&gt;0,INDEX($C$8:$C$105,MATCH(V16,$B$8:$B$105,0),1),""),"  /  ",IF(COUNTIF($B$8:$B$105,R17)&gt;0,INDEX($C$8:$C$105,MATCH(R17,$B$8:$B$105,0),1),""),"  /  ",IF(COUNTIF($B$8:$B$105,V17)&gt;0,INDEX($C$8:$C$105,MATCH(V17,$B$8:$B$105,0),1),""))</f>
        <v xml:space="preserve">  /    /    /  </v>
      </c>
      <c r="X16" s="12">
        <f t="shared" si="7"/>
        <v>0</v>
      </c>
      <c r="Y16" s="12">
        <f t="shared" ref="Y16:Y39" si="16">IF(X16&gt;0,1,0)</f>
        <v>0</v>
      </c>
      <c r="AB16" s="12">
        <f t="shared" si="8"/>
        <v>0</v>
      </c>
      <c r="AC16" s="12">
        <f t="shared" si="9"/>
        <v>0</v>
      </c>
      <c r="AD16" s="12">
        <f t="shared" si="10"/>
        <v>0</v>
      </c>
      <c r="AE16" s="12">
        <f t="shared" si="11"/>
        <v>0</v>
      </c>
      <c r="AG16" s="12">
        <f t="shared" si="12"/>
        <v>0</v>
      </c>
      <c r="AH16" s="12">
        <f t="shared" si="13"/>
        <v>0</v>
      </c>
      <c r="AI16" s="12">
        <f t="shared" si="14"/>
        <v>0</v>
      </c>
      <c r="AJ16" s="12">
        <f t="shared" ref="AJ16:AJ39" si="17">IF(U16&gt;0,IF(AND(T16&lt;&gt;"G",T16&lt;&gt;"H",T16&lt;&gt;"N",INDEX($G$8:$G$107,MATCH(V16,$B$8:$B$107,0),1)&lt;&gt;"S"),1,0),0)</f>
        <v>0</v>
      </c>
      <c r="AK16" s="44">
        <f t="shared" ref="AK16" si="18">IF(AND(SUM(AB16:AJ16)=0,R16&gt;0,V16&gt;0,R17&gt;0,V17&gt;0,OR(M16&lt;K16,M16&gt;K17)),1,0)</f>
        <v>0</v>
      </c>
      <c r="AL16" s="44">
        <f t="shared" ref="AL16" si="19">IF(SUM(AB16:AJ16)&gt;0,0,IF(AND((IF(R16&gt;0,1,0)+IF(V16&gt;0,1,0)+IF(R17&gt;0,1,0)+IF(V17&gt;0,1,0))&gt;0,(IF(R16&gt;0,1,0)+IF(V16&gt;0,1,0)+IF(R17&gt;0,1,0)+IF(V17&gt;0,1,0))&lt;4),1,0))</f>
        <v>0</v>
      </c>
      <c r="AM16" s="12">
        <f t="shared" si="15"/>
        <v>0</v>
      </c>
    </row>
    <row r="17" spans="2:39" ht="14.25" customHeight="1" x14ac:dyDescent="0.25">
      <c r="B17" s="24" t="str">
        <f>IF($H17=7,Inscrição!B21,"")</f>
        <v/>
      </c>
      <c r="C17" s="46" t="str">
        <f>IF($H17=7,Inscrição!C21,"")</f>
        <v/>
      </c>
      <c r="D17" s="24" t="str">
        <f>IF($H17=7,Inscrição!F21,"")</f>
        <v/>
      </c>
      <c r="E17" s="24" t="str">
        <f>IF($H17=7,Inscrição!D21,"")</f>
        <v/>
      </c>
      <c r="F17" s="24" t="str">
        <f>IF($H17=7,Inscrição!G21,"")</f>
        <v/>
      </c>
      <c r="G17" s="24" t="str">
        <f>IF($H17=7,Inscrição!J21,"")</f>
        <v/>
      </c>
      <c r="H17" s="24">
        <f>Inscrição!K21</f>
        <v>6</v>
      </c>
      <c r="I17" s="24"/>
      <c r="J17" s="151"/>
      <c r="K17" s="70">
        <v>139</v>
      </c>
      <c r="L17" s="13" t="s">
        <v>15</v>
      </c>
      <c r="M17" s="160"/>
      <c r="N17" s="13">
        <f t="shared" si="1"/>
        <v>0</v>
      </c>
      <c r="O17" s="13" t="str">
        <f t="shared" si="2"/>
        <v/>
      </c>
      <c r="P17" s="13" t="str">
        <f t="shared" si="3"/>
        <v/>
      </c>
      <c r="Q17" s="13">
        <f t="shared" si="4"/>
        <v>0</v>
      </c>
      <c r="R17" s="9"/>
      <c r="S17" s="13" t="str">
        <f t="shared" si="5"/>
        <v/>
      </c>
      <c r="T17" s="13" t="str">
        <f t="shared" si="6"/>
        <v/>
      </c>
      <c r="U17" s="13">
        <f t="shared" si="0"/>
        <v>0</v>
      </c>
      <c r="V17" s="9"/>
      <c r="W17" s="163"/>
      <c r="X17" s="12">
        <f t="shared" si="7"/>
        <v>0</v>
      </c>
      <c r="Y17" s="12">
        <f t="shared" si="16"/>
        <v>0</v>
      </c>
      <c r="AB17" s="12">
        <f t="shared" si="8"/>
        <v>0</v>
      </c>
      <c r="AC17" s="12">
        <f t="shared" si="9"/>
        <v>0</v>
      </c>
      <c r="AD17" s="12">
        <f t="shared" si="10"/>
        <v>0</v>
      </c>
      <c r="AE17" s="12">
        <f t="shared" si="11"/>
        <v>0</v>
      </c>
      <c r="AG17" s="12">
        <f t="shared" si="12"/>
        <v>0</v>
      </c>
      <c r="AH17" s="12">
        <f t="shared" si="13"/>
        <v>0</v>
      </c>
      <c r="AI17" s="12">
        <f t="shared" si="14"/>
        <v>0</v>
      </c>
      <c r="AJ17" s="12">
        <f t="shared" si="17"/>
        <v>0</v>
      </c>
      <c r="AK17" s="44">
        <f t="shared" ref="AK17:AL17" si="20">AK16</f>
        <v>0</v>
      </c>
      <c r="AL17" s="44">
        <f t="shared" si="20"/>
        <v>0</v>
      </c>
      <c r="AM17" s="12">
        <f t="shared" si="15"/>
        <v>0</v>
      </c>
    </row>
    <row r="18" spans="2:39" ht="14.25" customHeight="1" x14ac:dyDescent="0.25">
      <c r="B18" s="24" t="str">
        <f>IF($H18=7,Inscrição!B22,"")</f>
        <v/>
      </c>
      <c r="C18" s="46" t="str">
        <f>IF($H18=7,Inscrição!C22,"")</f>
        <v/>
      </c>
      <c r="D18" s="24" t="str">
        <f>IF($H18=7,Inscrição!F22,"")</f>
        <v/>
      </c>
      <c r="E18" s="24" t="str">
        <f>IF($H18=7,Inscrição!D22,"")</f>
        <v/>
      </c>
      <c r="F18" s="24" t="str">
        <f>IF($H18=7,Inscrição!G22,"")</f>
        <v/>
      </c>
      <c r="G18" s="24" t="str">
        <f>IF($H18=7,Inscrição!J22,"")</f>
        <v/>
      </c>
      <c r="H18" s="24">
        <f>Inscrição!K22</f>
        <v>6</v>
      </c>
      <c r="I18" s="24"/>
      <c r="J18" s="155" t="s">
        <v>103</v>
      </c>
      <c r="K18" s="69">
        <v>140</v>
      </c>
      <c r="L18" s="13" t="s">
        <v>15</v>
      </c>
      <c r="M18" s="157">
        <f t="shared" ref="M18" si="21">IF(SUM(AB18:AJ19)&gt;0,0,INDEX($D$8:$D$110,MATCH(R18,$B$8:$B$110,0),1)+INDEX($D$8:$D$110,MATCH(V18,$B$8:$B$110,0),1)+INDEX($D$8:$D$110,MATCH(R19,$B$8:$B$110,0),1)+INDEX($D$8:$D$110,MATCH(V19,$B$8:$B$110,0),1))</f>
        <v>0</v>
      </c>
      <c r="N18" s="13">
        <f t="shared" si="1"/>
        <v>0</v>
      </c>
      <c r="O18" s="13" t="str">
        <f t="shared" si="2"/>
        <v/>
      </c>
      <c r="P18" s="13" t="str">
        <f t="shared" si="3"/>
        <v/>
      </c>
      <c r="Q18" s="13">
        <f t="shared" si="4"/>
        <v>0</v>
      </c>
      <c r="R18" s="6"/>
      <c r="S18" s="13" t="str">
        <f t="shared" si="5"/>
        <v/>
      </c>
      <c r="T18" s="13" t="str">
        <f t="shared" si="6"/>
        <v/>
      </c>
      <c r="U18" s="13">
        <f t="shared" si="0"/>
        <v>0</v>
      </c>
      <c r="V18" s="6"/>
      <c r="W18" s="158" t="str">
        <f t="shared" ref="W18" si="22">CONCATENATE(IF(COUNTIF($B$8:$B$105,R18)&gt;0,INDEX($C$8:$C$105,MATCH(R18,$B$8:$B$105,0),1),""),"  /  ",IF(COUNTIF($B$8:$B$105,V18)&gt;0,INDEX($C$8:$C$105,MATCH(V18,$B$8:$B$105,0),1),""),"  /  ",IF(COUNTIF($B$8:$B$105,R19)&gt;0,INDEX($C$8:$C$105,MATCH(R19,$B$8:$B$105,0),1),""),"  /  ",IF(COUNTIF($B$8:$B$105,V19)&gt;0,INDEX($C$8:$C$105,MATCH(V19,$B$8:$B$105,0),1),""))</f>
        <v xml:space="preserve">  /    /    /  </v>
      </c>
      <c r="X18" s="12">
        <f t="shared" si="7"/>
        <v>0</v>
      </c>
      <c r="Y18" s="12">
        <f t="shared" si="16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12">
        <f t="shared" si="11"/>
        <v>0</v>
      </c>
      <c r="AG18" s="12">
        <f t="shared" si="12"/>
        <v>0</v>
      </c>
      <c r="AH18" s="12">
        <f t="shared" si="13"/>
        <v>0</v>
      </c>
      <c r="AI18" s="12">
        <f t="shared" si="14"/>
        <v>0</v>
      </c>
      <c r="AJ18" s="12">
        <f t="shared" si="17"/>
        <v>0</v>
      </c>
      <c r="AK18" s="44">
        <f t="shared" ref="AK18" si="23">IF(AND(SUM(AB18:AJ18)=0,R18&gt;0,V18&gt;0,R19&gt;0,V19&gt;0,OR(M18&lt;K18,M18&gt;K19)),1,0)</f>
        <v>0</v>
      </c>
      <c r="AL18" s="44">
        <f t="shared" ref="AL18" si="24">IF(SUM(AB18:AJ18)&gt;0,0,IF(AND((IF(R18&gt;0,1,0)+IF(V18&gt;0,1,0)+IF(R19&gt;0,1,0)+IF(V19&gt;0,1,0))&gt;0,(IF(R18&gt;0,1,0)+IF(V18&gt;0,1,0)+IF(R19&gt;0,1,0)+IF(V19&gt;0,1,0))&lt;4),1,0))</f>
        <v>0</v>
      </c>
      <c r="AM18" s="12">
        <f t="shared" si="15"/>
        <v>0</v>
      </c>
    </row>
    <row r="19" spans="2:39" ht="14.25" customHeight="1" x14ac:dyDescent="0.25">
      <c r="B19" s="24" t="str">
        <f>IF($H19=7,Inscrição!B23,"")</f>
        <v/>
      </c>
      <c r="C19" s="46" t="str">
        <f>IF($H19=7,Inscrição!C23,"")</f>
        <v/>
      </c>
      <c r="D19" s="24" t="str">
        <f>IF($H19=7,Inscrição!F23,"")</f>
        <v/>
      </c>
      <c r="E19" s="24" t="str">
        <f>IF($H19=7,Inscrição!D23,"")</f>
        <v/>
      </c>
      <c r="F19" s="24" t="str">
        <f>IF($H19=7,Inscrição!G23,"")</f>
        <v/>
      </c>
      <c r="G19" s="24" t="str">
        <f>IF($H19=7,Inscrição!J23,"")</f>
        <v/>
      </c>
      <c r="H19" s="24">
        <f>Inscrição!K23</f>
        <v>6</v>
      </c>
      <c r="I19" s="24"/>
      <c r="J19" s="155"/>
      <c r="K19" s="69">
        <v>159</v>
      </c>
      <c r="L19" s="13" t="s">
        <v>15</v>
      </c>
      <c r="M19" s="157"/>
      <c r="N19" s="13">
        <f t="shared" si="1"/>
        <v>0</v>
      </c>
      <c r="O19" s="13" t="str">
        <f t="shared" si="2"/>
        <v/>
      </c>
      <c r="P19" s="13" t="str">
        <f t="shared" si="3"/>
        <v/>
      </c>
      <c r="Q19" s="13">
        <f t="shared" si="4"/>
        <v>0</v>
      </c>
      <c r="R19" s="6"/>
      <c r="S19" s="13" t="str">
        <f t="shared" si="5"/>
        <v/>
      </c>
      <c r="T19" s="13" t="str">
        <f t="shared" si="6"/>
        <v/>
      </c>
      <c r="U19" s="13">
        <f t="shared" si="0"/>
        <v>0</v>
      </c>
      <c r="V19" s="6"/>
      <c r="W19" s="158"/>
      <c r="X19" s="12">
        <f t="shared" si="7"/>
        <v>0</v>
      </c>
      <c r="Y19" s="12">
        <f t="shared" si="16"/>
        <v>0</v>
      </c>
      <c r="AB19" s="12">
        <f t="shared" si="8"/>
        <v>0</v>
      </c>
      <c r="AC19" s="12">
        <f t="shared" si="9"/>
        <v>0</v>
      </c>
      <c r="AD19" s="12">
        <f t="shared" si="10"/>
        <v>0</v>
      </c>
      <c r="AE19" s="12">
        <f t="shared" si="11"/>
        <v>0</v>
      </c>
      <c r="AG19" s="12">
        <f t="shared" si="12"/>
        <v>0</v>
      </c>
      <c r="AH19" s="12">
        <f t="shared" si="13"/>
        <v>0</v>
      </c>
      <c r="AI19" s="12">
        <f t="shared" si="14"/>
        <v>0</v>
      </c>
      <c r="AJ19" s="12">
        <f t="shared" si="17"/>
        <v>0</v>
      </c>
      <c r="AK19" s="44">
        <f t="shared" ref="AK19:AL19" si="25">AK18</f>
        <v>0</v>
      </c>
      <c r="AL19" s="44">
        <f t="shared" si="25"/>
        <v>0</v>
      </c>
      <c r="AM19" s="12">
        <f t="shared" si="15"/>
        <v>0</v>
      </c>
    </row>
    <row r="20" spans="2:39" ht="14.25" customHeight="1" x14ac:dyDescent="0.25">
      <c r="B20" s="24" t="str">
        <f>IF($H20=7,Inscrição!B24,"")</f>
        <v/>
      </c>
      <c r="C20" s="46" t="str">
        <f>IF($H20=7,Inscrição!C24,"")</f>
        <v/>
      </c>
      <c r="D20" s="24" t="str">
        <f>IF($H20=7,Inscrição!F24,"")</f>
        <v/>
      </c>
      <c r="E20" s="24" t="str">
        <f>IF($H20=7,Inscrição!D24,"")</f>
        <v/>
      </c>
      <c r="F20" s="24" t="str">
        <f>IF($H20=7,Inscrição!G24,"")</f>
        <v/>
      </c>
      <c r="G20" s="24" t="str">
        <f>IF($H20=7,Inscrição!J24,"")</f>
        <v/>
      </c>
      <c r="H20" s="24">
        <f>Inscrição!K24</f>
        <v>6</v>
      </c>
      <c r="I20" s="24"/>
      <c r="J20" s="151" t="s">
        <v>104</v>
      </c>
      <c r="K20" s="70">
        <v>160</v>
      </c>
      <c r="L20" s="13" t="s">
        <v>15</v>
      </c>
      <c r="M20" s="160">
        <f t="shared" ref="M20" si="26">IF(SUM(AB20:AJ21)&gt;0,0,INDEX($D$8:$D$110,MATCH(R20,$B$8:$B$110,0),1)+INDEX($D$8:$D$110,MATCH(V20,$B$8:$B$110,0),1)+INDEX($D$8:$D$110,MATCH(R21,$B$8:$B$110,0),1)+INDEX($D$8:$D$110,MATCH(V21,$B$8:$B$110,0),1))</f>
        <v>0</v>
      </c>
      <c r="N20" s="13">
        <f t="shared" si="1"/>
        <v>0</v>
      </c>
      <c r="O20" s="13" t="str">
        <f t="shared" si="2"/>
        <v/>
      </c>
      <c r="P20" s="13" t="str">
        <f t="shared" si="3"/>
        <v/>
      </c>
      <c r="Q20" s="13">
        <f t="shared" si="4"/>
        <v>0</v>
      </c>
      <c r="R20" s="9"/>
      <c r="S20" s="13" t="str">
        <f t="shared" si="5"/>
        <v/>
      </c>
      <c r="T20" s="13" t="str">
        <f t="shared" si="6"/>
        <v/>
      </c>
      <c r="U20" s="13">
        <f t="shared" si="0"/>
        <v>0</v>
      </c>
      <c r="V20" s="9"/>
      <c r="W20" s="163" t="str">
        <f t="shared" ref="W20" si="27">CONCATENATE(IF(COUNTIF($B$8:$B$105,R20)&gt;0,INDEX($C$8:$C$105,MATCH(R20,$B$8:$B$105,0),1),""),"  /  ",IF(COUNTIF($B$8:$B$105,V20)&gt;0,INDEX($C$8:$C$105,MATCH(V20,$B$8:$B$105,0),1),""),"  /  ",IF(COUNTIF($B$8:$B$105,R21)&gt;0,INDEX($C$8:$C$105,MATCH(R21,$B$8:$B$105,0),1),""),"  /  ",IF(COUNTIF($B$8:$B$105,V21)&gt;0,INDEX($C$8:$C$105,MATCH(V21,$B$8:$B$105,0),1),""))</f>
        <v xml:space="preserve">  /    /    /  </v>
      </c>
      <c r="X20" s="12">
        <f t="shared" si="7"/>
        <v>0</v>
      </c>
      <c r="Y20" s="12">
        <f t="shared" si="16"/>
        <v>0</v>
      </c>
      <c r="AB20" s="12">
        <f t="shared" si="8"/>
        <v>0</v>
      </c>
      <c r="AC20" s="12">
        <f t="shared" si="9"/>
        <v>0</v>
      </c>
      <c r="AD20" s="12">
        <f t="shared" si="10"/>
        <v>0</v>
      </c>
      <c r="AE20" s="12">
        <f t="shared" si="11"/>
        <v>0</v>
      </c>
      <c r="AG20" s="12">
        <f t="shared" si="12"/>
        <v>0</v>
      </c>
      <c r="AH20" s="12">
        <f t="shared" si="13"/>
        <v>0</v>
      </c>
      <c r="AI20" s="12">
        <f t="shared" si="14"/>
        <v>0</v>
      </c>
      <c r="AJ20" s="12">
        <f t="shared" si="17"/>
        <v>0</v>
      </c>
      <c r="AK20" s="44">
        <f t="shared" ref="AK20" si="28">IF(AND(SUM(AB20:AJ20)=0,R20&gt;0,V20&gt;0,R21&gt;0,V21&gt;0,OR(M20&lt;K20,M20&gt;K21)),1,0)</f>
        <v>0</v>
      </c>
      <c r="AL20" s="44">
        <f t="shared" ref="AL20" si="29">IF(SUM(AB20:AJ20)&gt;0,0,IF(AND((IF(R20&gt;0,1,0)+IF(V20&gt;0,1,0)+IF(R21&gt;0,1,0)+IF(V21&gt;0,1,0))&gt;0,(IF(R20&gt;0,1,0)+IF(V20&gt;0,1,0)+IF(R21&gt;0,1,0)+IF(V21&gt;0,1,0))&lt;4),1,0))</f>
        <v>0</v>
      </c>
      <c r="AM20" s="12">
        <f t="shared" si="15"/>
        <v>0</v>
      </c>
    </row>
    <row r="21" spans="2:39" ht="14.25" customHeight="1" x14ac:dyDescent="0.25">
      <c r="B21" s="24" t="str">
        <f>IF($H21=7,Inscrição!B25,"")</f>
        <v/>
      </c>
      <c r="C21" s="46" t="str">
        <f>IF($H21=7,Inscrição!C25,"")</f>
        <v/>
      </c>
      <c r="D21" s="24" t="str">
        <f>IF($H21=7,Inscrição!F25,"")</f>
        <v/>
      </c>
      <c r="E21" s="24" t="str">
        <f>IF($H21=7,Inscrição!D25,"")</f>
        <v/>
      </c>
      <c r="F21" s="24" t="str">
        <f>IF($H21=7,Inscrição!G25,"")</f>
        <v/>
      </c>
      <c r="G21" s="24" t="str">
        <f>IF($H21=7,Inscrição!J25,"")</f>
        <v/>
      </c>
      <c r="H21" s="24">
        <f>Inscrição!K25</f>
        <v>6</v>
      </c>
      <c r="I21" s="24"/>
      <c r="J21" s="151"/>
      <c r="K21" s="70">
        <v>179</v>
      </c>
      <c r="L21" s="13" t="s">
        <v>15</v>
      </c>
      <c r="M21" s="160"/>
      <c r="N21" s="13">
        <f t="shared" si="1"/>
        <v>0</v>
      </c>
      <c r="O21" s="13" t="str">
        <f t="shared" si="2"/>
        <v/>
      </c>
      <c r="P21" s="13" t="str">
        <f t="shared" si="3"/>
        <v/>
      </c>
      <c r="Q21" s="13">
        <f t="shared" si="4"/>
        <v>0</v>
      </c>
      <c r="R21" s="9"/>
      <c r="S21" s="13" t="str">
        <f t="shared" si="5"/>
        <v/>
      </c>
      <c r="T21" s="13" t="str">
        <f t="shared" si="6"/>
        <v/>
      </c>
      <c r="U21" s="13">
        <f t="shared" si="0"/>
        <v>0</v>
      </c>
      <c r="V21" s="9"/>
      <c r="W21" s="163"/>
      <c r="X21" s="12">
        <f t="shared" si="7"/>
        <v>0</v>
      </c>
      <c r="Y21" s="12">
        <f t="shared" si="16"/>
        <v>0</v>
      </c>
      <c r="AB21" s="12">
        <f t="shared" si="8"/>
        <v>0</v>
      </c>
      <c r="AC21" s="12">
        <f t="shared" si="9"/>
        <v>0</v>
      </c>
      <c r="AD21" s="12">
        <f t="shared" si="10"/>
        <v>0</v>
      </c>
      <c r="AE21" s="12">
        <f t="shared" si="11"/>
        <v>0</v>
      </c>
      <c r="AG21" s="12">
        <f t="shared" si="12"/>
        <v>0</v>
      </c>
      <c r="AH21" s="12">
        <f t="shared" si="13"/>
        <v>0</v>
      </c>
      <c r="AI21" s="12">
        <f t="shared" si="14"/>
        <v>0</v>
      </c>
      <c r="AJ21" s="12">
        <f t="shared" si="17"/>
        <v>0</v>
      </c>
      <c r="AK21" s="44">
        <f t="shared" ref="AK21:AL21" si="30">AK20</f>
        <v>0</v>
      </c>
      <c r="AL21" s="44">
        <f t="shared" si="30"/>
        <v>0</v>
      </c>
      <c r="AM21" s="12">
        <f t="shared" si="15"/>
        <v>0</v>
      </c>
    </row>
    <row r="22" spans="2:39" ht="14.25" customHeight="1" x14ac:dyDescent="0.25">
      <c r="B22" s="24" t="str">
        <f>IF($H22=7,Inscrição!B26,"")</f>
        <v/>
      </c>
      <c r="C22" s="46" t="str">
        <f>IF($H22=7,Inscrição!C26,"")</f>
        <v/>
      </c>
      <c r="D22" s="24" t="str">
        <f>IF($H22=7,Inscrição!F26,"")</f>
        <v/>
      </c>
      <c r="E22" s="24" t="str">
        <f>IF($H22=7,Inscrição!D26,"")</f>
        <v/>
      </c>
      <c r="F22" s="24" t="str">
        <f>IF($H22=7,Inscrição!G26,"")</f>
        <v/>
      </c>
      <c r="G22" s="24" t="str">
        <f>IF($H22=7,Inscrição!J26,"")</f>
        <v/>
      </c>
      <c r="H22" s="24">
        <f>Inscrição!K26</f>
        <v>6</v>
      </c>
      <c r="I22" s="24"/>
      <c r="J22" s="155" t="s">
        <v>105</v>
      </c>
      <c r="K22" s="69">
        <v>180</v>
      </c>
      <c r="L22" s="13" t="s">
        <v>15</v>
      </c>
      <c r="M22" s="157">
        <f t="shared" ref="M22" si="31">IF(SUM(AB22:AJ23)&gt;0,0,INDEX($D$8:$D$110,MATCH(R22,$B$8:$B$110,0),1)+INDEX($D$8:$D$110,MATCH(V22,$B$8:$B$110,0),1)+INDEX($D$8:$D$110,MATCH(R23,$B$8:$B$110,0),1)+INDEX($D$8:$D$110,MATCH(V23,$B$8:$B$110,0),1))</f>
        <v>0</v>
      </c>
      <c r="N22" s="13">
        <f t="shared" si="1"/>
        <v>0</v>
      </c>
      <c r="O22" s="13" t="str">
        <f t="shared" si="2"/>
        <v/>
      </c>
      <c r="P22" s="13" t="str">
        <f t="shared" si="3"/>
        <v/>
      </c>
      <c r="Q22" s="13">
        <f t="shared" si="4"/>
        <v>0</v>
      </c>
      <c r="R22" s="6"/>
      <c r="S22" s="13" t="str">
        <f t="shared" si="5"/>
        <v/>
      </c>
      <c r="T22" s="13" t="str">
        <f t="shared" si="6"/>
        <v/>
      </c>
      <c r="U22" s="13">
        <f t="shared" si="0"/>
        <v>0</v>
      </c>
      <c r="V22" s="6"/>
      <c r="W22" s="158" t="str">
        <f t="shared" ref="W22" si="32">CONCATENATE(IF(COUNTIF($B$8:$B$105,R22)&gt;0,INDEX($C$8:$C$105,MATCH(R22,$B$8:$B$105,0),1),""),"  /  ",IF(COUNTIF($B$8:$B$105,V22)&gt;0,INDEX($C$8:$C$105,MATCH(V22,$B$8:$B$105,0),1),""),"  /  ",IF(COUNTIF($B$8:$B$105,R23)&gt;0,INDEX($C$8:$C$105,MATCH(R23,$B$8:$B$105,0),1),""),"  /  ",IF(COUNTIF($B$8:$B$105,V23)&gt;0,INDEX($C$8:$C$105,MATCH(V23,$B$8:$B$105,0),1),""))</f>
        <v xml:space="preserve">  /    /    /  </v>
      </c>
      <c r="X22" s="12">
        <f t="shared" si="7"/>
        <v>0</v>
      </c>
      <c r="Y22" s="12">
        <f t="shared" si="16"/>
        <v>0</v>
      </c>
      <c r="AB22" s="12">
        <f t="shared" si="8"/>
        <v>0</v>
      </c>
      <c r="AC22" s="12">
        <f t="shared" si="9"/>
        <v>0</v>
      </c>
      <c r="AD22" s="12">
        <f t="shared" si="10"/>
        <v>0</v>
      </c>
      <c r="AE22" s="12">
        <f t="shared" si="11"/>
        <v>0</v>
      </c>
      <c r="AG22" s="12">
        <f t="shared" si="12"/>
        <v>0</v>
      </c>
      <c r="AH22" s="12">
        <f t="shared" si="13"/>
        <v>0</v>
      </c>
      <c r="AI22" s="12">
        <f t="shared" si="14"/>
        <v>0</v>
      </c>
      <c r="AJ22" s="12">
        <f t="shared" si="17"/>
        <v>0</v>
      </c>
      <c r="AK22" s="44">
        <f t="shared" ref="AK22" si="33">IF(AND(SUM(AB22:AJ22)=0,R22&gt;0,V22&gt;0,R23&gt;0,V23&gt;0,OR(M22&lt;K22,M22&gt;K23)),1,0)</f>
        <v>0</v>
      </c>
      <c r="AL22" s="44">
        <f t="shared" ref="AL22" si="34">IF(SUM(AB22:AJ22)&gt;0,0,IF(AND((IF(R22&gt;0,1,0)+IF(V22&gt;0,1,0)+IF(R23&gt;0,1,0)+IF(V23&gt;0,1,0))&gt;0,(IF(R22&gt;0,1,0)+IF(V22&gt;0,1,0)+IF(R23&gt;0,1,0)+IF(V23&gt;0,1,0))&lt;4),1,0))</f>
        <v>0</v>
      </c>
      <c r="AM22" s="12">
        <f t="shared" si="15"/>
        <v>0</v>
      </c>
    </row>
    <row r="23" spans="2:39" ht="14.25" customHeight="1" x14ac:dyDescent="0.25">
      <c r="B23" s="24" t="str">
        <f>IF($H23=7,Inscrição!B27,"")</f>
        <v/>
      </c>
      <c r="C23" s="46" t="str">
        <f>IF($H23=7,Inscrição!C27,"")</f>
        <v/>
      </c>
      <c r="D23" s="24" t="str">
        <f>IF($H23=7,Inscrição!F27,"")</f>
        <v/>
      </c>
      <c r="E23" s="24" t="str">
        <f>IF($H23=7,Inscrição!D27,"")</f>
        <v/>
      </c>
      <c r="F23" s="24" t="str">
        <f>IF($H23=7,Inscrição!G27,"")</f>
        <v/>
      </c>
      <c r="G23" s="24" t="str">
        <f>IF($H23=7,Inscrição!J27,"")</f>
        <v/>
      </c>
      <c r="H23" s="24">
        <f>Inscrição!K27</f>
        <v>6</v>
      </c>
      <c r="I23" s="24"/>
      <c r="J23" s="155"/>
      <c r="K23" s="69">
        <v>199</v>
      </c>
      <c r="L23" s="13" t="s">
        <v>15</v>
      </c>
      <c r="M23" s="157"/>
      <c r="N23" s="13">
        <f t="shared" si="1"/>
        <v>0</v>
      </c>
      <c r="O23" s="13" t="str">
        <f t="shared" si="2"/>
        <v/>
      </c>
      <c r="P23" s="13" t="str">
        <f t="shared" si="3"/>
        <v/>
      </c>
      <c r="Q23" s="13">
        <f t="shared" si="4"/>
        <v>0</v>
      </c>
      <c r="R23" s="6"/>
      <c r="S23" s="13" t="str">
        <f t="shared" si="5"/>
        <v/>
      </c>
      <c r="T23" s="13" t="str">
        <f t="shared" si="6"/>
        <v/>
      </c>
      <c r="U23" s="13">
        <f t="shared" si="0"/>
        <v>0</v>
      </c>
      <c r="V23" s="6"/>
      <c r="W23" s="158"/>
      <c r="X23" s="12">
        <f t="shared" si="7"/>
        <v>0</v>
      </c>
      <c r="Y23" s="12">
        <f t="shared" si="16"/>
        <v>0</v>
      </c>
      <c r="AB23" s="12">
        <f t="shared" si="8"/>
        <v>0</v>
      </c>
      <c r="AC23" s="12">
        <f t="shared" si="9"/>
        <v>0</v>
      </c>
      <c r="AD23" s="12">
        <f t="shared" si="10"/>
        <v>0</v>
      </c>
      <c r="AE23" s="12">
        <f t="shared" si="11"/>
        <v>0</v>
      </c>
      <c r="AG23" s="12">
        <f t="shared" si="12"/>
        <v>0</v>
      </c>
      <c r="AH23" s="12">
        <f t="shared" si="13"/>
        <v>0</v>
      </c>
      <c r="AI23" s="12">
        <f t="shared" si="14"/>
        <v>0</v>
      </c>
      <c r="AJ23" s="12">
        <f t="shared" si="17"/>
        <v>0</v>
      </c>
      <c r="AK23" s="44">
        <f t="shared" ref="AK23:AL23" si="35">AK22</f>
        <v>0</v>
      </c>
      <c r="AL23" s="44">
        <f t="shared" si="35"/>
        <v>0</v>
      </c>
      <c r="AM23" s="12">
        <f t="shared" si="15"/>
        <v>0</v>
      </c>
    </row>
    <row r="24" spans="2:39" ht="14.25" customHeight="1" x14ac:dyDescent="0.25">
      <c r="B24" s="24" t="str">
        <f>IF($H24=7,Inscrição!B28,"")</f>
        <v/>
      </c>
      <c r="C24" s="46" t="str">
        <f>IF($H24=7,Inscrição!C28,"")</f>
        <v/>
      </c>
      <c r="D24" s="24" t="str">
        <f>IF($H24=7,Inscrição!F28,"")</f>
        <v/>
      </c>
      <c r="E24" s="24" t="str">
        <f>IF($H24=7,Inscrição!D28,"")</f>
        <v/>
      </c>
      <c r="F24" s="24" t="str">
        <f>IF($H24=7,Inscrição!G28,"")</f>
        <v/>
      </c>
      <c r="G24" s="24" t="str">
        <f>IF($H24=7,Inscrição!J28,"")</f>
        <v/>
      </c>
      <c r="H24" s="24">
        <f>Inscrição!K28</f>
        <v>6</v>
      </c>
      <c r="I24" s="24"/>
      <c r="J24" s="151" t="s">
        <v>106</v>
      </c>
      <c r="K24" s="70">
        <v>200</v>
      </c>
      <c r="L24" s="13" t="s">
        <v>15</v>
      </c>
      <c r="M24" s="160">
        <f t="shared" ref="M24" si="36">IF(SUM(AB24:AJ25)&gt;0,0,INDEX($D$8:$D$110,MATCH(R24,$B$8:$B$110,0),1)+INDEX($D$8:$D$110,MATCH(V24,$B$8:$B$110,0),1)+INDEX($D$8:$D$110,MATCH(R25,$B$8:$B$110,0),1)+INDEX($D$8:$D$110,MATCH(V25,$B$8:$B$110,0),1))</f>
        <v>0</v>
      </c>
      <c r="N24" s="13">
        <f t="shared" si="1"/>
        <v>0</v>
      </c>
      <c r="O24" s="13" t="str">
        <f t="shared" si="2"/>
        <v/>
      </c>
      <c r="P24" s="13" t="str">
        <f t="shared" si="3"/>
        <v/>
      </c>
      <c r="Q24" s="13">
        <f t="shared" si="4"/>
        <v>0</v>
      </c>
      <c r="R24" s="9"/>
      <c r="S24" s="13" t="str">
        <f t="shared" si="5"/>
        <v/>
      </c>
      <c r="T24" s="13" t="str">
        <f t="shared" si="6"/>
        <v/>
      </c>
      <c r="U24" s="13">
        <f t="shared" si="0"/>
        <v>0</v>
      </c>
      <c r="V24" s="9"/>
      <c r="W24" s="163" t="str">
        <f t="shared" ref="W24" si="37">CONCATENATE(IF(COUNTIF($B$8:$B$105,R24)&gt;0,INDEX($C$8:$C$105,MATCH(R24,$B$8:$B$105,0),1),""),"  /  ",IF(COUNTIF($B$8:$B$105,V24)&gt;0,INDEX($C$8:$C$105,MATCH(V24,$B$8:$B$105,0),1),""),"  /  ",IF(COUNTIF($B$8:$B$105,R25)&gt;0,INDEX($C$8:$C$105,MATCH(R25,$B$8:$B$105,0),1),""),"  /  ",IF(COUNTIF($B$8:$B$105,V25)&gt;0,INDEX($C$8:$C$105,MATCH(V25,$B$8:$B$105,0),1),""))</f>
        <v xml:space="preserve">  /    /    /  </v>
      </c>
      <c r="X24" s="12">
        <f t="shared" si="7"/>
        <v>0</v>
      </c>
      <c r="Y24" s="12">
        <f t="shared" si="16"/>
        <v>0</v>
      </c>
      <c r="AB24" s="12">
        <f t="shared" si="8"/>
        <v>0</v>
      </c>
      <c r="AC24" s="12">
        <f t="shared" si="9"/>
        <v>0</v>
      </c>
      <c r="AD24" s="12">
        <f t="shared" si="10"/>
        <v>0</v>
      </c>
      <c r="AE24" s="12">
        <f t="shared" si="11"/>
        <v>0</v>
      </c>
      <c r="AG24" s="12">
        <f t="shared" si="12"/>
        <v>0</v>
      </c>
      <c r="AH24" s="12">
        <f t="shared" si="13"/>
        <v>0</v>
      </c>
      <c r="AI24" s="12">
        <f t="shared" si="14"/>
        <v>0</v>
      </c>
      <c r="AJ24" s="12">
        <f t="shared" si="17"/>
        <v>0</v>
      </c>
      <c r="AK24" s="44">
        <f t="shared" ref="AK24" si="38">IF(AND(SUM(AB24:AJ24)=0,R24&gt;0,V24&gt;0,R25&gt;0,V25&gt;0,OR(M24&lt;K24,M24&gt;K25)),1,0)</f>
        <v>0</v>
      </c>
      <c r="AL24" s="44">
        <f t="shared" ref="AL24" si="39">IF(SUM(AB24:AJ24)&gt;0,0,IF(AND((IF(R24&gt;0,1,0)+IF(V24&gt;0,1,0)+IF(R25&gt;0,1,0)+IF(V25&gt;0,1,0))&gt;0,(IF(R24&gt;0,1,0)+IF(V24&gt;0,1,0)+IF(R25&gt;0,1,0)+IF(V25&gt;0,1,0))&lt;4),1,0))</f>
        <v>0</v>
      </c>
      <c r="AM24" s="12">
        <f t="shared" si="15"/>
        <v>0</v>
      </c>
    </row>
    <row r="25" spans="2:39" ht="14.25" customHeight="1" x14ac:dyDescent="0.25">
      <c r="B25" s="24" t="str">
        <f>IF($H25=7,Inscrição!B29,"")</f>
        <v/>
      </c>
      <c r="C25" s="46" t="str">
        <f>IF($H25=7,Inscrição!C29,"")</f>
        <v/>
      </c>
      <c r="D25" s="24" t="str">
        <f>IF($H25=7,Inscrição!F29,"")</f>
        <v/>
      </c>
      <c r="E25" s="24" t="str">
        <f>IF($H25=7,Inscrição!D29,"")</f>
        <v/>
      </c>
      <c r="F25" s="24" t="str">
        <f>IF($H25=7,Inscrição!G29,"")</f>
        <v/>
      </c>
      <c r="G25" s="24" t="str">
        <f>IF($H25=7,Inscrição!J29,"")</f>
        <v/>
      </c>
      <c r="H25" s="24">
        <f>Inscrição!K29</f>
        <v>6</v>
      </c>
      <c r="I25" s="24"/>
      <c r="J25" s="151"/>
      <c r="K25" s="70">
        <v>1000</v>
      </c>
      <c r="L25" s="13" t="s">
        <v>15</v>
      </c>
      <c r="M25" s="160"/>
      <c r="N25" s="13">
        <f t="shared" si="1"/>
        <v>0</v>
      </c>
      <c r="O25" s="13" t="str">
        <f t="shared" si="2"/>
        <v/>
      </c>
      <c r="P25" s="13" t="str">
        <f t="shared" si="3"/>
        <v/>
      </c>
      <c r="Q25" s="13">
        <f t="shared" si="4"/>
        <v>0</v>
      </c>
      <c r="R25" s="9"/>
      <c r="S25" s="13" t="str">
        <f t="shared" si="5"/>
        <v/>
      </c>
      <c r="T25" s="13" t="str">
        <f t="shared" si="6"/>
        <v/>
      </c>
      <c r="U25" s="13">
        <f t="shared" si="0"/>
        <v>0</v>
      </c>
      <c r="V25" s="9"/>
      <c r="W25" s="163"/>
      <c r="X25" s="12">
        <f t="shared" si="7"/>
        <v>0</v>
      </c>
      <c r="Y25" s="12">
        <f t="shared" si="16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12">
        <f t="shared" si="11"/>
        <v>0</v>
      </c>
      <c r="AG25" s="12">
        <f t="shared" si="12"/>
        <v>0</v>
      </c>
      <c r="AH25" s="12">
        <f t="shared" si="13"/>
        <v>0</v>
      </c>
      <c r="AI25" s="12">
        <f t="shared" si="14"/>
        <v>0</v>
      </c>
      <c r="AJ25" s="12">
        <f t="shared" si="17"/>
        <v>0</v>
      </c>
      <c r="AK25" s="44">
        <f t="shared" ref="AK25:AL25" si="40">AK24</f>
        <v>0</v>
      </c>
      <c r="AL25" s="44">
        <f t="shared" si="40"/>
        <v>0</v>
      </c>
      <c r="AM25" s="12">
        <f t="shared" si="15"/>
        <v>0</v>
      </c>
    </row>
    <row r="26" spans="2:39" ht="14.25" customHeight="1" x14ac:dyDescent="0.25">
      <c r="B26" s="24" t="str">
        <f>IF($H26=7,Inscrição!B30,"")</f>
        <v/>
      </c>
      <c r="C26" s="46" t="str">
        <f>IF($H26=7,Inscrição!C30,"")</f>
        <v/>
      </c>
      <c r="D26" s="24" t="str">
        <f>IF($H26=7,Inscrição!F30,"")</f>
        <v/>
      </c>
      <c r="E26" s="24" t="str">
        <f>IF($H26=7,Inscrição!D30,"")</f>
        <v/>
      </c>
      <c r="F26" s="24" t="str">
        <f>IF($H26=7,Inscrição!G30,"")</f>
        <v/>
      </c>
      <c r="G26" s="24" t="str">
        <f>IF($H26=7,Inscrição!J30,"")</f>
        <v/>
      </c>
      <c r="H26" s="24">
        <f>Inscrição!K30</f>
        <v>6</v>
      </c>
      <c r="I26" s="24"/>
      <c r="J26" s="155" t="s">
        <v>107</v>
      </c>
      <c r="K26" s="69">
        <v>0</v>
      </c>
      <c r="L26" s="13" t="s">
        <v>18</v>
      </c>
      <c r="M26" s="157">
        <f t="shared" ref="M26" si="41">IF(SUM(AB26:AJ27)&gt;0,0,INDEX($D$8:$D$110,MATCH(R26,$B$8:$B$110,0),1)+INDEX($D$8:$D$110,MATCH(V26,$B$8:$B$110,0),1)+INDEX($D$8:$D$110,MATCH(R27,$B$8:$B$110,0),1)+INDEX($D$8:$D$110,MATCH(V27,$B$8:$B$110,0),1))</f>
        <v>0</v>
      </c>
      <c r="N26" s="13">
        <f t="shared" si="1"/>
        <v>0</v>
      </c>
      <c r="O26" s="13" t="str">
        <f t="shared" si="2"/>
        <v/>
      </c>
      <c r="P26" s="13" t="str">
        <f t="shared" si="3"/>
        <v/>
      </c>
      <c r="Q26" s="13">
        <f t="shared" si="4"/>
        <v>0</v>
      </c>
      <c r="R26" s="6"/>
      <c r="S26" s="13" t="str">
        <f t="shared" si="5"/>
        <v/>
      </c>
      <c r="T26" s="13" t="str">
        <f t="shared" si="6"/>
        <v/>
      </c>
      <c r="U26" s="13">
        <f t="shared" si="0"/>
        <v>0</v>
      </c>
      <c r="V26" s="6"/>
      <c r="W26" s="158" t="str">
        <f t="shared" ref="W26" si="42">CONCATENATE(IF(COUNTIF($B$8:$B$105,R26)&gt;0,INDEX($C$8:$C$105,MATCH(R26,$B$8:$B$105,0),1),""),"  /  ",IF(COUNTIF($B$8:$B$105,V26)&gt;0,INDEX($C$8:$C$105,MATCH(V26,$B$8:$B$105,0),1),""),"  /  ",IF(COUNTIF($B$8:$B$105,R27)&gt;0,INDEX($C$8:$C$105,MATCH(R27,$B$8:$B$105,0),1),""),"  /  ",IF(COUNTIF($B$8:$B$105,V27)&gt;0,INDEX($C$8:$C$105,MATCH(V27,$B$8:$B$105,0),1),""))</f>
        <v xml:space="preserve">  /    /    /  </v>
      </c>
      <c r="X26" s="12">
        <f t="shared" si="7"/>
        <v>0</v>
      </c>
      <c r="Y26" s="12">
        <f t="shared" si="16"/>
        <v>0</v>
      </c>
      <c r="AB26" s="12">
        <f t="shared" si="8"/>
        <v>0</v>
      </c>
      <c r="AC26" s="12">
        <f t="shared" si="9"/>
        <v>0</v>
      </c>
      <c r="AD26" s="12">
        <f t="shared" si="10"/>
        <v>0</v>
      </c>
      <c r="AE26" s="12">
        <f t="shared" si="11"/>
        <v>0</v>
      </c>
      <c r="AG26" s="12">
        <f t="shared" si="12"/>
        <v>0</v>
      </c>
      <c r="AH26" s="12">
        <f t="shared" si="13"/>
        <v>0</v>
      </c>
      <c r="AI26" s="12">
        <f t="shared" si="14"/>
        <v>0</v>
      </c>
      <c r="AJ26" s="12">
        <f t="shared" si="17"/>
        <v>0</v>
      </c>
      <c r="AK26" s="44">
        <f t="shared" ref="AK26" si="43">IF(AND(SUM(AB26:AJ26)=0,R26&gt;0,V26&gt;0,R27&gt;0,V27&gt;0,OR(M26&lt;K26,M26&gt;K27)),1,0)</f>
        <v>0</v>
      </c>
      <c r="AL26" s="44">
        <f t="shared" ref="AL26" si="44">IF(SUM(AB26:AJ26)&gt;0,0,IF(AND((IF(R26&gt;0,1,0)+IF(V26&gt;0,1,0)+IF(R27&gt;0,1,0)+IF(V27&gt;0,1,0))&gt;0,(IF(R26&gt;0,1,0)+IF(V26&gt;0,1,0)+IF(R27&gt;0,1,0)+IF(V27&gt;0,1,0))&lt;4),1,0))</f>
        <v>0</v>
      </c>
      <c r="AM26" s="12">
        <f t="shared" si="15"/>
        <v>0</v>
      </c>
    </row>
    <row r="27" spans="2:39" ht="14.25" customHeight="1" x14ac:dyDescent="0.25">
      <c r="B27" s="24" t="str">
        <f>IF($H27=7,Inscrição!B31,"")</f>
        <v/>
      </c>
      <c r="C27" s="46" t="str">
        <f>IF($H27=7,Inscrição!C31,"")</f>
        <v/>
      </c>
      <c r="D27" s="24" t="str">
        <f>IF($H27=7,Inscrição!F31,"")</f>
        <v/>
      </c>
      <c r="E27" s="24" t="str">
        <f>IF($H27=7,Inscrição!D31,"")</f>
        <v/>
      </c>
      <c r="F27" s="24" t="str">
        <f>IF($H27=7,Inscrição!G31,"")</f>
        <v/>
      </c>
      <c r="G27" s="24" t="str">
        <f>IF($H27=7,Inscrição!J31,"")</f>
        <v/>
      </c>
      <c r="H27" s="24">
        <f>Inscrição!K31</f>
        <v>6</v>
      </c>
      <c r="I27" s="24"/>
      <c r="J27" s="155"/>
      <c r="K27" s="69">
        <v>119</v>
      </c>
      <c r="L27" s="13" t="s">
        <v>18</v>
      </c>
      <c r="M27" s="157"/>
      <c r="N27" s="13">
        <f t="shared" si="1"/>
        <v>0</v>
      </c>
      <c r="O27" s="13" t="str">
        <f t="shared" si="2"/>
        <v/>
      </c>
      <c r="P27" s="13" t="str">
        <f t="shared" si="3"/>
        <v/>
      </c>
      <c r="Q27" s="13">
        <f t="shared" si="4"/>
        <v>0</v>
      </c>
      <c r="R27" s="6"/>
      <c r="S27" s="13" t="str">
        <f t="shared" si="5"/>
        <v/>
      </c>
      <c r="T27" s="13" t="str">
        <f t="shared" si="6"/>
        <v/>
      </c>
      <c r="U27" s="13">
        <f t="shared" si="0"/>
        <v>0</v>
      </c>
      <c r="V27" s="6"/>
      <c r="W27" s="158"/>
      <c r="X27" s="12">
        <f t="shared" si="7"/>
        <v>0</v>
      </c>
      <c r="Y27" s="12">
        <f t="shared" si="16"/>
        <v>0</v>
      </c>
      <c r="AB27" s="12">
        <f t="shared" si="8"/>
        <v>0</v>
      </c>
      <c r="AC27" s="12">
        <f t="shared" si="9"/>
        <v>0</v>
      </c>
      <c r="AD27" s="12">
        <f t="shared" si="10"/>
        <v>0</v>
      </c>
      <c r="AE27" s="12">
        <f t="shared" si="11"/>
        <v>0</v>
      </c>
      <c r="AG27" s="12">
        <f t="shared" si="12"/>
        <v>0</v>
      </c>
      <c r="AH27" s="12">
        <f t="shared" si="13"/>
        <v>0</v>
      </c>
      <c r="AI27" s="12">
        <f t="shared" si="14"/>
        <v>0</v>
      </c>
      <c r="AJ27" s="12">
        <f t="shared" si="17"/>
        <v>0</v>
      </c>
      <c r="AK27" s="44">
        <f t="shared" ref="AK27:AL27" si="45">AK26</f>
        <v>0</v>
      </c>
      <c r="AL27" s="44">
        <f t="shared" si="45"/>
        <v>0</v>
      </c>
      <c r="AM27" s="12">
        <f t="shared" si="15"/>
        <v>0</v>
      </c>
    </row>
    <row r="28" spans="2:39" ht="14.25" customHeight="1" x14ac:dyDescent="0.25">
      <c r="B28" s="24" t="str">
        <f>IF($H28=7,Inscrição!B32,"")</f>
        <v/>
      </c>
      <c r="C28" s="46" t="str">
        <f>IF($H28=7,Inscrição!C32,"")</f>
        <v/>
      </c>
      <c r="D28" s="24" t="str">
        <f>IF($H28=7,Inscrição!F32,"")</f>
        <v/>
      </c>
      <c r="E28" s="24" t="str">
        <f>IF($H28=7,Inscrição!D32,"")</f>
        <v/>
      </c>
      <c r="F28" s="24" t="str">
        <f>IF($H28=7,Inscrição!G32,"")</f>
        <v/>
      </c>
      <c r="G28" s="24" t="str">
        <f>IF($H28=7,Inscrição!J32,"")</f>
        <v/>
      </c>
      <c r="H28" s="24">
        <f>Inscrição!K32</f>
        <v>6</v>
      </c>
      <c r="I28" s="24"/>
      <c r="J28" s="151" t="s">
        <v>108</v>
      </c>
      <c r="K28" s="70">
        <v>120</v>
      </c>
      <c r="L28" s="13" t="s">
        <v>18</v>
      </c>
      <c r="M28" s="160">
        <f t="shared" ref="M28" si="46">IF(SUM(AB28:AJ29)&gt;0,0,INDEX($D$8:$D$110,MATCH(R28,$B$8:$B$110,0),1)+INDEX($D$8:$D$110,MATCH(V28,$B$8:$B$110,0),1)+INDEX($D$8:$D$110,MATCH(R29,$B$8:$B$110,0),1)+INDEX($D$8:$D$110,MATCH(V29,$B$8:$B$110,0),1))</f>
        <v>0</v>
      </c>
      <c r="N28" s="13">
        <f t="shared" si="1"/>
        <v>0</v>
      </c>
      <c r="O28" s="13" t="str">
        <f t="shared" si="2"/>
        <v/>
      </c>
      <c r="P28" s="13" t="str">
        <f t="shared" si="3"/>
        <v/>
      </c>
      <c r="Q28" s="13">
        <f t="shared" si="4"/>
        <v>0</v>
      </c>
      <c r="R28" s="9"/>
      <c r="S28" s="13" t="str">
        <f t="shared" si="5"/>
        <v/>
      </c>
      <c r="T28" s="13" t="str">
        <f t="shared" si="6"/>
        <v/>
      </c>
      <c r="U28" s="13">
        <f t="shared" si="0"/>
        <v>0</v>
      </c>
      <c r="V28" s="9"/>
      <c r="W28" s="163" t="str">
        <f t="shared" ref="W28" si="47">CONCATENATE(IF(COUNTIF($B$8:$B$105,R28)&gt;0,INDEX($C$8:$C$105,MATCH(R28,$B$8:$B$105,0),1),""),"  /  ",IF(COUNTIF($B$8:$B$105,V28)&gt;0,INDEX($C$8:$C$105,MATCH(V28,$B$8:$B$105,0),1),""),"  /  ",IF(COUNTIF($B$8:$B$105,R29)&gt;0,INDEX($C$8:$C$105,MATCH(R29,$B$8:$B$105,0),1),""),"  /  ",IF(COUNTIF($B$8:$B$105,V29)&gt;0,INDEX($C$8:$C$105,MATCH(V29,$B$8:$B$105,0),1),""))</f>
        <v xml:space="preserve">  /    /    /  </v>
      </c>
      <c r="X28" s="12">
        <f t="shared" si="7"/>
        <v>0</v>
      </c>
      <c r="Y28" s="12">
        <f t="shared" si="16"/>
        <v>0</v>
      </c>
      <c r="AB28" s="12">
        <f t="shared" si="8"/>
        <v>0</v>
      </c>
      <c r="AC28" s="12">
        <f t="shared" si="9"/>
        <v>0</v>
      </c>
      <c r="AD28" s="12">
        <f t="shared" si="10"/>
        <v>0</v>
      </c>
      <c r="AE28" s="12">
        <f t="shared" si="11"/>
        <v>0</v>
      </c>
      <c r="AG28" s="12">
        <f t="shared" si="12"/>
        <v>0</v>
      </c>
      <c r="AH28" s="12">
        <f t="shared" si="13"/>
        <v>0</v>
      </c>
      <c r="AI28" s="12">
        <f t="shared" si="14"/>
        <v>0</v>
      </c>
      <c r="AJ28" s="12">
        <f t="shared" si="17"/>
        <v>0</v>
      </c>
      <c r="AK28" s="44">
        <f t="shared" ref="AK28" si="48">IF(AND(SUM(AB28:AJ28)=0,R28&gt;0,V28&gt;0,R29&gt;0,V29&gt;0,OR(M28&lt;K28,M28&gt;K29)),1,0)</f>
        <v>0</v>
      </c>
      <c r="AL28" s="44">
        <f t="shared" ref="AL28" si="49">IF(SUM(AB28:AJ28)&gt;0,0,IF(AND((IF(R28&gt;0,1,0)+IF(V28&gt;0,1,0)+IF(R29&gt;0,1,0)+IF(V29&gt;0,1,0))&gt;0,(IF(R28&gt;0,1,0)+IF(V28&gt;0,1,0)+IF(R29&gt;0,1,0)+IF(V29&gt;0,1,0))&lt;4),1,0))</f>
        <v>0</v>
      </c>
      <c r="AM28" s="12">
        <f t="shared" si="15"/>
        <v>0</v>
      </c>
    </row>
    <row r="29" spans="2:39" ht="15.75" customHeight="1" thickBot="1" x14ac:dyDescent="0.3">
      <c r="B29" s="24" t="str">
        <f>IF($H29=7,Inscrição!B33,"")</f>
        <v/>
      </c>
      <c r="C29" s="46" t="str">
        <f>IF($H29=7,Inscrição!C33,"")</f>
        <v/>
      </c>
      <c r="D29" s="24" t="str">
        <f>IF($H29=7,Inscrição!F33,"")</f>
        <v/>
      </c>
      <c r="E29" s="24" t="str">
        <f>IF($H29=7,Inscrição!D33,"")</f>
        <v/>
      </c>
      <c r="F29" s="24" t="str">
        <f>IF($H29=7,Inscrição!G33,"")</f>
        <v/>
      </c>
      <c r="G29" s="24" t="str">
        <f>IF($H29=7,Inscrição!J33,"")</f>
        <v/>
      </c>
      <c r="H29" s="24">
        <f>Inscrição!K33</f>
        <v>6</v>
      </c>
      <c r="I29" s="24"/>
      <c r="J29" s="161"/>
      <c r="K29" s="71">
        <v>1000</v>
      </c>
      <c r="L29" s="28" t="s">
        <v>18</v>
      </c>
      <c r="M29" s="162"/>
      <c r="N29" s="28">
        <f t="shared" si="1"/>
        <v>0</v>
      </c>
      <c r="O29" s="28" t="str">
        <f t="shared" si="2"/>
        <v/>
      </c>
      <c r="P29" s="28" t="str">
        <f t="shared" si="3"/>
        <v/>
      </c>
      <c r="Q29" s="28">
        <f t="shared" si="4"/>
        <v>0</v>
      </c>
      <c r="R29" s="67"/>
      <c r="S29" s="28" t="str">
        <f t="shared" si="5"/>
        <v/>
      </c>
      <c r="T29" s="28" t="str">
        <f t="shared" si="6"/>
        <v/>
      </c>
      <c r="U29" s="28">
        <f t="shared" si="0"/>
        <v>0</v>
      </c>
      <c r="V29" s="67"/>
      <c r="W29" s="164"/>
      <c r="X29" s="12">
        <f t="shared" si="7"/>
        <v>0</v>
      </c>
      <c r="Y29" s="12">
        <f t="shared" si="16"/>
        <v>0</v>
      </c>
      <c r="AB29" s="12">
        <f t="shared" si="8"/>
        <v>0</v>
      </c>
      <c r="AC29" s="12">
        <f t="shared" si="9"/>
        <v>0</v>
      </c>
      <c r="AD29" s="12">
        <f t="shared" si="10"/>
        <v>0</v>
      </c>
      <c r="AE29" s="12">
        <f t="shared" si="11"/>
        <v>0</v>
      </c>
      <c r="AG29" s="12">
        <f t="shared" si="12"/>
        <v>0</v>
      </c>
      <c r="AH29" s="12">
        <f t="shared" si="13"/>
        <v>0</v>
      </c>
      <c r="AI29" s="12">
        <f t="shared" si="14"/>
        <v>0</v>
      </c>
      <c r="AJ29" s="12">
        <f t="shared" si="17"/>
        <v>0</v>
      </c>
      <c r="AK29" s="44">
        <f t="shared" ref="AK29:AL29" si="50">AK28</f>
        <v>0</v>
      </c>
      <c r="AL29" s="44">
        <f t="shared" si="50"/>
        <v>0</v>
      </c>
      <c r="AM29" s="12">
        <f t="shared" si="15"/>
        <v>0</v>
      </c>
    </row>
    <row r="30" spans="2:39" ht="15.75" customHeight="1" x14ac:dyDescent="0.25">
      <c r="B30" s="24" t="str">
        <f>IF($H30=7,Inscrição!B34,"")</f>
        <v/>
      </c>
      <c r="C30" s="46" t="str">
        <f>IF($H30=7,Inscrição!C34,"")</f>
        <v/>
      </c>
      <c r="D30" s="24" t="str">
        <f>IF($H30=7,Inscrição!F34,"")</f>
        <v/>
      </c>
      <c r="E30" s="24" t="str">
        <f>IF($H30=7,Inscrição!D34,"")</f>
        <v/>
      </c>
      <c r="F30" s="24" t="str">
        <f>IF($H30=7,Inscrição!G34,"")</f>
        <v/>
      </c>
      <c r="G30" s="24" t="str">
        <f>IF($H30=7,Inscrição!J34,"")</f>
        <v/>
      </c>
      <c r="H30" s="24">
        <f>Inscrição!K34</f>
        <v>6</v>
      </c>
      <c r="I30" s="24"/>
      <c r="J30" s="156"/>
      <c r="K30" s="72"/>
      <c r="L30" s="72"/>
      <c r="M30" s="72"/>
      <c r="N30" s="72"/>
      <c r="O30" s="72"/>
      <c r="P30" s="72"/>
      <c r="Q30" s="72"/>
      <c r="R30" s="74"/>
      <c r="S30" s="72"/>
      <c r="T30" s="72"/>
      <c r="U30" s="72"/>
      <c r="V30" s="74"/>
      <c r="W30" s="73"/>
      <c r="X30" s="12">
        <f t="shared" si="7"/>
        <v>0</v>
      </c>
      <c r="Y30" s="12">
        <f t="shared" si="16"/>
        <v>0</v>
      </c>
      <c r="AB30" s="12">
        <f t="shared" si="8"/>
        <v>0</v>
      </c>
      <c r="AC30" s="12">
        <f t="shared" si="9"/>
        <v>0</v>
      </c>
      <c r="AD30" s="12">
        <f>IF(Q30&gt;0,IF(O30&lt;L30,1,0),0)</f>
        <v>0</v>
      </c>
      <c r="AE30" s="12">
        <f t="shared" si="11"/>
        <v>0</v>
      </c>
      <c r="AG30" s="12">
        <f t="shared" si="12"/>
        <v>0</v>
      </c>
      <c r="AH30" s="12">
        <f t="shared" si="13"/>
        <v>0</v>
      </c>
      <c r="AI30" s="12">
        <f t="shared" si="14"/>
        <v>0</v>
      </c>
      <c r="AJ30" s="12">
        <f t="shared" si="17"/>
        <v>0</v>
      </c>
      <c r="AK30" s="44">
        <f t="shared" ref="AK30" si="51">IF(AND(SUM(AB30:AJ30)=0,R30&gt;0,V30&gt;0,R31&gt;0,V31&gt;0,OR(M30&lt;K30,M30&gt;K31)),1,0)</f>
        <v>0</v>
      </c>
      <c r="AL30" s="44">
        <f t="shared" ref="AL30:AL39" si="52">IF(AND($R30&gt;0,$V30&gt;0,SUM(AB30:AK30)=0),IF(O30=$L30,0,IF(OR(COUNTIF($E$8:$E$112,$L30)=0,COUNTIF($E$8:$E$112,$L30)=2,COUNTIF($E$8:$E$112,$L30)&gt;SUMIF($L$14:$L$39,$L30,$N$14:$N$39)),1,0)),0)</f>
        <v>0</v>
      </c>
      <c r="AM30" s="12">
        <f t="shared" ref="AM30:AM39" si="53">IF(AND($R30&gt;0,$V30&gt;0,SUM(AB30:AL30)=0),IF(S30=$L30,0,IF(OR(COUNTIF($E$8:$E$112,$L30)=0,COUNTIF($E$8:$E$112,$L30)=2,COUNTIF($E$8:$E$112,$L30)&gt;SUMIF($L$14:$L$39,$L30,$N$14:$N$39)),1,0)),0)</f>
        <v>0</v>
      </c>
    </row>
    <row r="31" spans="2:39" ht="15.75" customHeight="1" x14ac:dyDescent="0.25">
      <c r="B31" s="24" t="str">
        <f>IF($H31=7,Inscrição!B35,"")</f>
        <v/>
      </c>
      <c r="C31" s="46" t="str">
        <f>IF($H31=7,Inscrição!C35,"")</f>
        <v/>
      </c>
      <c r="D31" s="24" t="str">
        <f>IF($H31=7,Inscrição!F35,"")</f>
        <v/>
      </c>
      <c r="E31" s="24" t="str">
        <f>IF($H31=7,Inscrição!D35,"")</f>
        <v/>
      </c>
      <c r="F31" s="24" t="str">
        <f>IF($H31=7,Inscrição!G35,"")</f>
        <v/>
      </c>
      <c r="G31" s="24" t="str">
        <f>IF($H31=7,Inscrição!J35,"")</f>
        <v/>
      </c>
      <c r="H31" s="24">
        <f>Inscrição!K35</f>
        <v>6</v>
      </c>
      <c r="I31" s="24"/>
      <c r="J31" s="156"/>
      <c r="K31" s="72"/>
      <c r="L31" s="72"/>
      <c r="M31" s="72"/>
      <c r="N31" s="72"/>
      <c r="O31" s="72"/>
      <c r="P31" s="72"/>
      <c r="Q31" s="72"/>
      <c r="R31" s="74"/>
      <c r="S31" s="72"/>
      <c r="T31" s="72"/>
      <c r="U31" s="72"/>
      <c r="V31" s="74"/>
      <c r="W31" s="73"/>
      <c r="X31" s="12">
        <f t="shared" si="7"/>
        <v>0</v>
      </c>
      <c r="Y31" s="12">
        <f t="shared" si="16"/>
        <v>0</v>
      </c>
      <c r="AB31" s="12">
        <f t="shared" si="8"/>
        <v>0</v>
      </c>
      <c r="AC31" s="12">
        <f t="shared" si="9"/>
        <v>0</v>
      </c>
      <c r="AD31" s="12">
        <f t="shared" ref="AD31:AD39" si="54">IF(Q31&gt;0,IF(O31&lt;L31,1,0),0)</f>
        <v>0</v>
      </c>
      <c r="AE31" s="12">
        <f t="shared" si="11"/>
        <v>0</v>
      </c>
      <c r="AG31" s="12">
        <f t="shared" si="12"/>
        <v>0</v>
      </c>
      <c r="AH31" s="12">
        <f t="shared" si="13"/>
        <v>0</v>
      </c>
      <c r="AI31" s="12">
        <f t="shared" si="14"/>
        <v>0</v>
      </c>
      <c r="AJ31" s="12">
        <f t="shared" si="17"/>
        <v>0</v>
      </c>
      <c r="AK31" s="44">
        <f t="shared" ref="AK31" si="55">AK30</f>
        <v>0</v>
      </c>
      <c r="AL31" s="44">
        <f t="shared" si="52"/>
        <v>0</v>
      </c>
      <c r="AM31" s="12">
        <f t="shared" si="53"/>
        <v>0</v>
      </c>
    </row>
    <row r="32" spans="2:39" ht="15.75" customHeight="1" x14ac:dyDescent="0.25">
      <c r="B32" s="24" t="str">
        <f>IF($H32=7,Inscrição!B36,"")</f>
        <v/>
      </c>
      <c r="C32" s="46" t="str">
        <f>IF($H32=7,Inscrição!C36,"")</f>
        <v/>
      </c>
      <c r="D32" s="24" t="str">
        <f>IF($H32=7,Inscrição!F36,"")</f>
        <v/>
      </c>
      <c r="E32" s="24" t="str">
        <f>IF($H32=7,Inscrição!D36,"")</f>
        <v/>
      </c>
      <c r="F32" s="24" t="str">
        <f>IF($H32=7,Inscrição!G36,"")</f>
        <v/>
      </c>
      <c r="G32" s="24" t="str">
        <f>IF($H32=7,Inscrição!J36,"")</f>
        <v/>
      </c>
      <c r="H32" s="24">
        <f>Inscrição!K36</f>
        <v>6</v>
      </c>
      <c r="I32" s="24"/>
      <c r="J32" s="156"/>
      <c r="K32" s="72"/>
      <c r="L32" s="72"/>
      <c r="M32" s="72"/>
      <c r="N32" s="72"/>
      <c r="O32" s="72"/>
      <c r="P32" s="72"/>
      <c r="Q32" s="72"/>
      <c r="R32" s="74"/>
      <c r="S32" s="72"/>
      <c r="T32" s="72"/>
      <c r="U32" s="72"/>
      <c r="V32" s="74"/>
      <c r="W32" s="73"/>
      <c r="X32" s="12">
        <f t="shared" si="7"/>
        <v>0</v>
      </c>
      <c r="Y32" s="12">
        <f t="shared" si="16"/>
        <v>0</v>
      </c>
      <c r="AB32" s="12">
        <f t="shared" si="8"/>
        <v>0</v>
      </c>
      <c r="AC32" s="12">
        <f t="shared" si="9"/>
        <v>0</v>
      </c>
      <c r="AD32" s="12">
        <f t="shared" si="54"/>
        <v>0</v>
      </c>
      <c r="AE32" s="12">
        <f t="shared" si="11"/>
        <v>0</v>
      </c>
      <c r="AG32" s="12">
        <f t="shared" si="12"/>
        <v>0</v>
      </c>
      <c r="AH32" s="12">
        <f t="shared" si="13"/>
        <v>0</v>
      </c>
      <c r="AI32" s="12">
        <f t="shared" si="14"/>
        <v>0</v>
      </c>
      <c r="AJ32" s="12">
        <f t="shared" si="17"/>
        <v>0</v>
      </c>
      <c r="AK32" s="44">
        <f t="shared" ref="AK32" si="56">IF(AND(SUM(AB32:AJ32)=0,R32&gt;0,V32&gt;0,R33&gt;0,V33&gt;0,OR(M32&lt;K32,M32&gt;K33)),1,0)</f>
        <v>0</v>
      </c>
      <c r="AL32" s="44">
        <f t="shared" si="52"/>
        <v>0</v>
      </c>
      <c r="AM32" s="12">
        <f t="shared" si="53"/>
        <v>0</v>
      </c>
    </row>
    <row r="33" spans="2:39" ht="15.75" customHeight="1" x14ac:dyDescent="0.25">
      <c r="B33" s="24" t="str">
        <f>IF($H33=7,Inscrição!B37,"")</f>
        <v/>
      </c>
      <c r="C33" s="46" t="str">
        <f>IF($H33=7,Inscrição!C37,"")</f>
        <v/>
      </c>
      <c r="D33" s="24" t="str">
        <f>IF($H33=7,Inscrição!F37,"")</f>
        <v/>
      </c>
      <c r="E33" s="24" t="str">
        <f>IF($H33=7,Inscrição!D37,"")</f>
        <v/>
      </c>
      <c r="F33" s="24" t="str">
        <f>IF($H33=7,Inscrição!G37,"")</f>
        <v/>
      </c>
      <c r="G33" s="24" t="str">
        <f>IF($H33=7,Inscrição!J37,"")</f>
        <v/>
      </c>
      <c r="H33" s="24">
        <f>Inscrição!K37</f>
        <v>6</v>
      </c>
      <c r="I33" s="24"/>
      <c r="J33" s="156"/>
      <c r="K33" s="72"/>
      <c r="L33" s="72"/>
      <c r="M33" s="72"/>
      <c r="N33" s="72"/>
      <c r="O33" s="72"/>
      <c r="P33" s="72"/>
      <c r="Q33" s="72"/>
      <c r="R33" s="74"/>
      <c r="S33" s="72"/>
      <c r="T33" s="72"/>
      <c r="U33" s="72"/>
      <c r="V33" s="74"/>
      <c r="W33" s="73"/>
      <c r="X33" s="12">
        <f t="shared" si="7"/>
        <v>0</v>
      </c>
      <c r="Y33" s="12">
        <f t="shared" si="16"/>
        <v>0</v>
      </c>
      <c r="AB33" s="12">
        <f t="shared" si="8"/>
        <v>0</v>
      </c>
      <c r="AC33" s="12">
        <f t="shared" si="9"/>
        <v>0</v>
      </c>
      <c r="AD33" s="12">
        <f t="shared" si="54"/>
        <v>0</v>
      </c>
      <c r="AE33" s="12">
        <f t="shared" si="11"/>
        <v>0</v>
      </c>
      <c r="AG33" s="12">
        <f t="shared" si="12"/>
        <v>0</v>
      </c>
      <c r="AH33" s="12">
        <f t="shared" si="13"/>
        <v>0</v>
      </c>
      <c r="AI33" s="12">
        <f t="shared" si="14"/>
        <v>0</v>
      </c>
      <c r="AJ33" s="12">
        <f t="shared" si="17"/>
        <v>0</v>
      </c>
      <c r="AK33" s="44">
        <f t="shared" ref="AK33" si="57">AK32</f>
        <v>0</v>
      </c>
      <c r="AL33" s="44">
        <f t="shared" si="52"/>
        <v>0</v>
      </c>
      <c r="AM33" s="12">
        <f t="shared" si="53"/>
        <v>0</v>
      </c>
    </row>
    <row r="34" spans="2:39" ht="15.75" customHeight="1" x14ac:dyDescent="0.25">
      <c r="B34" s="24" t="str">
        <f>IF($H34=7,Inscrição!B38,"")</f>
        <v/>
      </c>
      <c r="C34" s="46" t="str">
        <f>IF($H34=7,Inscrição!C38,"")</f>
        <v/>
      </c>
      <c r="D34" s="24" t="str">
        <f>IF($H34=7,Inscrição!F38,"")</f>
        <v/>
      </c>
      <c r="E34" s="24" t="str">
        <f>IF($H34=7,Inscrição!D38,"")</f>
        <v/>
      </c>
      <c r="F34" s="24" t="str">
        <f>IF($H34=7,Inscrição!G38,"")</f>
        <v/>
      </c>
      <c r="G34" s="24" t="str">
        <f>IF($H34=7,Inscrição!J38,"")</f>
        <v/>
      </c>
      <c r="H34" s="24">
        <f>Inscrição!K38</f>
        <v>6</v>
      </c>
      <c r="I34" s="24"/>
      <c r="J34" s="156"/>
      <c r="K34" s="72"/>
      <c r="L34" s="72"/>
      <c r="M34" s="72"/>
      <c r="N34" s="72"/>
      <c r="O34" s="72"/>
      <c r="P34" s="72"/>
      <c r="Q34" s="72"/>
      <c r="R34" s="74"/>
      <c r="S34" s="72"/>
      <c r="T34" s="72"/>
      <c r="U34" s="72"/>
      <c r="V34" s="74"/>
      <c r="W34" s="73"/>
      <c r="X34" s="12">
        <f t="shared" si="7"/>
        <v>0</v>
      </c>
      <c r="Y34" s="12">
        <f t="shared" si="16"/>
        <v>0</v>
      </c>
      <c r="AB34" s="12">
        <f t="shared" si="8"/>
        <v>0</v>
      </c>
      <c r="AC34" s="12">
        <f t="shared" si="9"/>
        <v>0</v>
      </c>
      <c r="AD34" s="12">
        <f t="shared" si="54"/>
        <v>0</v>
      </c>
      <c r="AE34" s="12">
        <f t="shared" si="11"/>
        <v>0</v>
      </c>
      <c r="AG34" s="12">
        <f t="shared" si="12"/>
        <v>0</v>
      </c>
      <c r="AH34" s="12">
        <f t="shared" si="13"/>
        <v>0</v>
      </c>
      <c r="AI34" s="12">
        <f t="shared" si="14"/>
        <v>0</v>
      </c>
      <c r="AJ34" s="12">
        <f t="shared" si="17"/>
        <v>0</v>
      </c>
      <c r="AK34" s="44">
        <f t="shared" ref="AK34" si="58">IF(AND(SUM(AB34:AJ34)=0,R34&gt;0,V34&gt;0,R35&gt;0,V35&gt;0,OR(M34&lt;K34,M34&gt;K35)),1,0)</f>
        <v>0</v>
      </c>
      <c r="AL34" s="44">
        <f t="shared" si="52"/>
        <v>0</v>
      </c>
      <c r="AM34" s="12">
        <f t="shared" si="53"/>
        <v>0</v>
      </c>
    </row>
    <row r="35" spans="2:39" ht="15.75" customHeight="1" x14ac:dyDescent="0.25">
      <c r="B35" s="24" t="str">
        <f>IF($H35=7,Inscrição!B39,"")</f>
        <v/>
      </c>
      <c r="C35" s="46" t="str">
        <f>IF($H35=7,Inscrição!C39,"")</f>
        <v/>
      </c>
      <c r="D35" s="24" t="str">
        <f>IF($H35=7,Inscrição!F39,"")</f>
        <v/>
      </c>
      <c r="E35" s="24" t="str">
        <f>IF($H35=7,Inscrição!D39,"")</f>
        <v/>
      </c>
      <c r="F35" s="24" t="str">
        <f>IF($H35=7,Inscrição!G39,"")</f>
        <v/>
      </c>
      <c r="G35" s="24" t="str">
        <f>IF($H35=7,Inscrição!J39,"")</f>
        <v/>
      </c>
      <c r="H35" s="24">
        <f>Inscrição!K39</f>
        <v>6</v>
      </c>
      <c r="I35" s="24"/>
      <c r="J35" s="156"/>
      <c r="K35" s="72"/>
      <c r="L35" s="72"/>
      <c r="M35" s="72"/>
      <c r="N35" s="72"/>
      <c r="O35" s="72"/>
      <c r="P35" s="72"/>
      <c r="Q35" s="72"/>
      <c r="R35" s="74"/>
      <c r="S35" s="72"/>
      <c r="T35" s="72"/>
      <c r="U35" s="72"/>
      <c r="V35" s="74"/>
      <c r="W35" s="73"/>
      <c r="X35" s="12">
        <f t="shared" si="7"/>
        <v>0</v>
      </c>
      <c r="Y35" s="12">
        <f t="shared" si="16"/>
        <v>0</v>
      </c>
      <c r="AB35" s="12">
        <f t="shared" si="8"/>
        <v>0</v>
      </c>
      <c r="AC35" s="12">
        <f t="shared" si="9"/>
        <v>0</v>
      </c>
      <c r="AD35" s="12">
        <f t="shared" si="54"/>
        <v>0</v>
      </c>
      <c r="AE35" s="12">
        <f t="shared" si="11"/>
        <v>0</v>
      </c>
      <c r="AG35" s="12">
        <f t="shared" si="12"/>
        <v>0</v>
      </c>
      <c r="AH35" s="12">
        <f t="shared" si="13"/>
        <v>0</v>
      </c>
      <c r="AI35" s="12">
        <f t="shared" si="14"/>
        <v>0</v>
      </c>
      <c r="AJ35" s="12">
        <f t="shared" si="17"/>
        <v>0</v>
      </c>
      <c r="AK35" s="44">
        <f t="shared" ref="AK35" si="59">AK34</f>
        <v>0</v>
      </c>
      <c r="AL35" s="44">
        <f t="shared" si="52"/>
        <v>0</v>
      </c>
      <c r="AM35" s="12">
        <f t="shared" si="53"/>
        <v>0</v>
      </c>
    </row>
    <row r="36" spans="2:39" ht="15.75" customHeight="1" x14ac:dyDescent="0.25">
      <c r="B36" s="24" t="str">
        <f>IF($H36=7,Inscrição!B40,"")</f>
        <v/>
      </c>
      <c r="C36" s="46" t="str">
        <f>IF($H36=7,Inscrição!C40,"")</f>
        <v/>
      </c>
      <c r="D36" s="24" t="str">
        <f>IF($H36=7,Inscrição!F40,"")</f>
        <v/>
      </c>
      <c r="E36" s="24" t="str">
        <f>IF($H36=7,Inscrição!D40,"")</f>
        <v/>
      </c>
      <c r="F36" s="24" t="str">
        <f>IF($H36=7,Inscrição!G40,"")</f>
        <v/>
      </c>
      <c r="G36" s="24" t="str">
        <f>IF($H36=7,Inscrição!J40,"")</f>
        <v/>
      </c>
      <c r="H36" s="24">
        <f>Inscrição!K40</f>
        <v>6</v>
      </c>
      <c r="I36" s="24"/>
      <c r="J36" s="156"/>
      <c r="K36" s="72"/>
      <c r="L36" s="72"/>
      <c r="M36" s="72"/>
      <c r="N36" s="72"/>
      <c r="O36" s="72"/>
      <c r="P36" s="72"/>
      <c r="Q36" s="72"/>
      <c r="R36" s="74"/>
      <c r="S36" s="72"/>
      <c r="T36" s="72"/>
      <c r="U36" s="72"/>
      <c r="V36" s="74"/>
      <c r="W36" s="73"/>
      <c r="X36" s="12">
        <f t="shared" si="7"/>
        <v>0</v>
      </c>
      <c r="Y36" s="12">
        <f t="shared" si="16"/>
        <v>0</v>
      </c>
      <c r="AB36" s="12">
        <f t="shared" si="8"/>
        <v>0</v>
      </c>
      <c r="AC36" s="12">
        <f t="shared" si="9"/>
        <v>0</v>
      </c>
      <c r="AD36" s="12">
        <f t="shared" si="54"/>
        <v>0</v>
      </c>
      <c r="AE36" s="12">
        <f t="shared" si="11"/>
        <v>0</v>
      </c>
      <c r="AG36" s="12">
        <f t="shared" si="12"/>
        <v>0</v>
      </c>
      <c r="AH36" s="12">
        <f t="shared" si="13"/>
        <v>0</v>
      </c>
      <c r="AI36" s="12">
        <f t="shared" si="14"/>
        <v>0</v>
      </c>
      <c r="AJ36" s="12">
        <f t="shared" si="17"/>
        <v>0</v>
      </c>
      <c r="AK36" s="44">
        <f t="shared" ref="AK36" si="60">IF(AND(SUM(AB36:AJ36)=0,R36&gt;0,V36&gt;0,R37&gt;0,V37&gt;0,OR(M36&lt;K36,M36&gt;K37)),1,0)</f>
        <v>0</v>
      </c>
      <c r="AL36" s="44">
        <f t="shared" si="52"/>
        <v>0</v>
      </c>
      <c r="AM36" s="12">
        <f t="shared" si="53"/>
        <v>0</v>
      </c>
    </row>
    <row r="37" spans="2:39" ht="15.75" customHeight="1" x14ac:dyDescent="0.25">
      <c r="B37" s="24" t="str">
        <f>IF($H37=7,Inscrição!B41,"")</f>
        <v/>
      </c>
      <c r="C37" s="46" t="str">
        <f>IF($H37=7,Inscrição!C41,"")</f>
        <v/>
      </c>
      <c r="D37" s="24" t="str">
        <f>IF($H37=7,Inscrição!F41,"")</f>
        <v/>
      </c>
      <c r="E37" s="24" t="str">
        <f>IF($H37=7,Inscrição!D41,"")</f>
        <v/>
      </c>
      <c r="F37" s="24" t="str">
        <f>IF($H37=7,Inscrição!G41,"")</f>
        <v/>
      </c>
      <c r="G37" s="24" t="str">
        <f>IF($H37=7,Inscrição!J41,"")</f>
        <v/>
      </c>
      <c r="H37" s="24">
        <f>Inscrição!K41</f>
        <v>6</v>
      </c>
      <c r="I37" s="24"/>
      <c r="J37" s="156"/>
      <c r="K37" s="72"/>
      <c r="L37" s="72"/>
      <c r="M37" s="72"/>
      <c r="N37" s="72"/>
      <c r="O37" s="72"/>
      <c r="P37" s="72"/>
      <c r="Q37" s="72"/>
      <c r="R37" s="74"/>
      <c r="S37" s="72"/>
      <c r="T37" s="72"/>
      <c r="U37" s="72"/>
      <c r="V37" s="74"/>
      <c r="W37" s="73"/>
      <c r="X37" s="12">
        <f t="shared" si="7"/>
        <v>0</v>
      </c>
      <c r="Y37" s="12">
        <f t="shared" si="16"/>
        <v>0</v>
      </c>
      <c r="AB37" s="12">
        <f t="shared" si="8"/>
        <v>0</v>
      </c>
      <c r="AC37" s="12">
        <f t="shared" si="9"/>
        <v>0</v>
      </c>
      <c r="AD37" s="12">
        <f t="shared" si="54"/>
        <v>0</v>
      </c>
      <c r="AE37" s="12">
        <f t="shared" si="11"/>
        <v>0</v>
      </c>
      <c r="AG37" s="12">
        <f t="shared" si="12"/>
        <v>0</v>
      </c>
      <c r="AH37" s="12">
        <f t="shared" si="13"/>
        <v>0</v>
      </c>
      <c r="AI37" s="12">
        <f t="shared" si="14"/>
        <v>0</v>
      </c>
      <c r="AJ37" s="12">
        <f t="shared" si="17"/>
        <v>0</v>
      </c>
      <c r="AK37" s="44">
        <f t="shared" ref="AK37" si="61">AK36</f>
        <v>0</v>
      </c>
      <c r="AL37" s="44">
        <f t="shared" si="52"/>
        <v>0</v>
      </c>
      <c r="AM37" s="12">
        <f t="shared" si="53"/>
        <v>0</v>
      </c>
    </row>
    <row r="38" spans="2:39" ht="15.75" customHeight="1" x14ac:dyDescent="0.25">
      <c r="B38" s="24" t="str">
        <f>IF($H38=7,Inscrição!B42,"")</f>
        <v/>
      </c>
      <c r="C38" s="46" t="str">
        <f>IF($H38=7,Inscrição!C42,"")</f>
        <v/>
      </c>
      <c r="D38" s="24" t="str">
        <f>IF($H38=7,Inscrição!F42,"")</f>
        <v/>
      </c>
      <c r="E38" s="24" t="str">
        <f>IF($H38=7,Inscrição!D42,"")</f>
        <v/>
      </c>
      <c r="F38" s="24" t="str">
        <f>IF($H38=7,Inscrição!G42,"")</f>
        <v/>
      </c>
      <c r="G38" s="24" t="str">
        <f>IF($H38=7,Inscrição!J42,"")</f>
        <v/>
      </c>
      <c r="H38" s="24">
        <f>Inscrição!K42</f>
        <v>6</v>
      </c>
      <c r="I38" s="24"/>
      <c r="J38" s="156"/>
      <c r="K38" s="72"/>
      <c r="L38" s="72"/>
      <c r="M38" s="72"/>
      <c r="N38" s="72"/>
      <c r="O38" s="72"/>
      <c r="P38" s="72"/>
      <c r="Q38" s="72"/>
      <c r="R38" s="74"/>
      <c r="S38" s="72"/>
      <c r="T38" s="72"/>
      <c r="U38" s="72"/>
      <c r="V38" s="74"/>
      <c r="W38" s="73"/>
      <c r="X38" s="12">
        <f t="shared" si="7"/>
        <v>0</v>
      </c>
      <c r="Y38" s="12">
        <f t="shared" si="16"/>
        <v>0</v>
      </c>
      <c r="AB38" s="12">
        <f t="shared" si="8"/>
        <v>0</v>
      </c>
      <c r="AC38" s="12">
        <f t="shared" si="9"/>
        <v>0</v>
      </c>
      <c r="AD38" s="12">
        <f t="shared" si="54"/>
        <v>0</v>
      </c>
      <c r="AE38" s="12">
        <f t="shared" si="11"/>
        <v>0</v>
      </c>
      <c r="AG38" s="12">
        <f t="shared" si="12"/>
        <v>0</v>
      </c>
      <c r="AH38" s="12">
        <f t="shared" si="13"/>
        <v>0</v>
      </c>
      <c r="AI38" s="12">
        <f t="shared" si="14"/>
        <v>0</v>
      </c>
      <c r="AJ38" s="12">
        <f t="shared" si="17"/>
        <v>0</v>
      </c>
      <c r="AK38" s="44">
        <f t="shared" ref="AK38" si="62">IF(AND(SUM(AB38:AJ38)=0,R38&gt;0,V38&gt;0,R39&gt;0,V39&gt;0,OR(M38&lt;K38,M38&gt;K39)),1,0)</f>
        <v>0</v>
      </c>
      <c r="AL38" s="44">
        <f t="shared" si="52"/>
        <v>0</v>
      </c>
      <c r="AM38" s="12">
        <f t="shared" si="53"/>
        <v>0</v>
      </c>
    </row>
    <row r="39" spans="2:39" ht="15.75" customHeight="1" x14ac:dyDescent="0.25">
      <c r="B39" s="24" t="str">
        <f>IF($H39=7,Inscrição!B43,"")</f>
        <v/>
      </c>
      <c r="C39" s="46" t="str">
        <f>IF($H39=7,Inscrição!C43,"")</f>
        <v/>
      </c>
      <c r="D39" s="24" t="str">
        <f>IF($H39=7,Inscrição!F43,"")</f>
        <v/>
      </c>
      <c r="E39" s="24" t="str">
        <f>IF($H39=7,Inscrição!D43,"")</f>
        <v/>
      </c>
      <c r="F39" s="24" t="str">
        <f>IF($H39=7,Inscrição!G43,"")</f>
        <v/>
      </c>
      <c r="G39" s="24" t="str">
        <f>IF($H39=7,Inscrição!J43,"")</f>
        <v/>
      </c>
      <c r="H39" s="24">
        <f>Inscrição!K43</f>
        <v>6</v>
      </c>
      <c r="I39" s="24"/>
      <c r="J39" s="156"/>
      <c r="K39" s="72"/>
      <c r="L39" s="72"/>
      <c r="M39" s="72"/>
      <c r="N39" s="72"/>
      <c r="O39" s="72"/>
      <c r="P39" s="72"/>
      <c r="Q39" s="72"/>
      <c r="R39" s="74"/>
      <c r="S39" s="72"/>
      <c r="T39" s="72"/>
      <c r="U39" s="72"/>
      <c r="V39" s="74"/>
      <c r="W39" s="73"/>
      <c r="X39" s="12">
        <f t="shared" si="7"/>
        <v>0</v>
      </c>
      <c r="Y39" s="12">
        <f t="shared" si="16"/>
        <v>0</v>
      </c>
      <c r="AB39" s="12">
        <f t="shared" si="8"/>
        <v>0</v>
      </c>
      <c r="AC39" s="12">
        <f t="shared" si="9"/>
        <v>0</v>
      </c>
      <c r="AD39" s="12">
        <f t="shared" si="54"/>
        <v>0</v>
      </c>
      <c r="AE39" s="12">
        <f t="shared" si="11"/>
        <v>0</v>
      </c>
      <c r="AG39" s="12">
        <f t="shared" si="12"/>
        <v>0</v>
      </c>
      <c r="AH39" s="12">
        <f t="shared" si="13"/>
        <v>0</v>
      </c>
      <c r="AI39" s="12">
        <f t="shared" si="14"/>
        <v>0</v>
      </c>
      <c r="AJ39" s="12">
        <f t="shared" si="17"/>
        <v>0</v>
      </c>
      <c r="AK39" s="44">
        <f t="shared" ref="AK39" si="63">AK38</f>
        <v>0</v>
      </c>
      <c r="AL39" s="44">
        <f t="shared" si="52"/>
        <v>0</v>
      </c>
      <c r="AM39" s="12">
        <f t="shared" si="53"/>
        <v>0</v>
      </c>
    </row>
    <row r="40" spans="2:39" ht="15.75" customHeight="1" x14ac:dyDescent="0.25">
      <c r="B40" s="24" t="str">
        <f>IF($H40=7,Inscrição!B44,"")</f>
        <v/>
      </c>
      <c r="C40" s="46" t="str">
        <f>IF($H40=7,Inscrição!C44,"")</f>
        <v/>
      </c>
      <c r="D40" s="24" t="str">
        <f>IF($H40=7,Inscrição!F44,"")</f>
        <v/>
      </c>
      <c r="E40" s="24" t="str">
        <f>IF($H40=7,Inscrição!D44,"")</f>
        <v/>
      </c>
      <c r="F40" s="24" t="str">
        <f>IF($H40=7,Inscrição!G44,"")</f>
        <v/>
      </c>
      <c r="G40" s="24" t="str">
        <f>IF($H40=7,Inscrição!J44,"")</f>
        <v/>
      </c>
      <c r="H40" s="24">
        <f>Inscrição!K44</f>
        <v>6</v>
      </c>
      <c r="I40" s="24"/>
    </row>
    <row r="41" spans="2:39" x14ac:dyDescent="0.25">
      <c r="B41" s="24" t="str">
        <f>IF($H41=7,Inscrição!B45,"")</f>
        <v/>
      </c>
      <c r="C41" s="46" t="str">
        <f>IF($H41=7,Inscrição!C45,"")</f>
        <v/>
      </c>
      <c r="D41" s="24" t="str">
        <f>IF($H41=7,Inscrição!F45,"")</f>
        <v/>
      </c>
      <c r="E41" s="24" t="str">
        <f>IF($H41=7,Inscrição!D45,"")</f>
        <v/>
      </c>
      <c r="F41" s="24" t="str">
        <f>IF($H41=7,Inscrição!G45,"")</f>
        <v/>
      </c>
      <c r="G41" s="24" t="str">
        <f>IF($H41=7,Inscrição!J45,"")</f>
        <v/>
      </c>
      <c r="H41" s="24">
        <f>Inscrição!K45</f>
        <v>6</v>
      </c>
      <c r="I41" s="24"/>
    </row>
    <row r="42" spans="2:39" x14ac:dyDescent="0.25">
      <c r="B42" s="24" t="str">
        <f>IF($H42=7,Inscrição!B46,"")</f>
        <v/>
      </c>
      <c r="C42" s="46" t="str">
        <f>IF($H42=7,Inscrição!C46,"")</f>
        <v/>
      </c>
      <c r="D42" s="24" t="str">
        <f>IF($H42=7,Inscrição!F46,"")</f>
        <v/>
      </c>
      <c r="E42" s="24" t="str">
        <f>IF($H42=7,Inscrição!D46,"")</f>
        <v/>
      </c>
      <c r="F42" s="24" t="str">
        <f>IF($H42=7,Inscrição!G46,"")</f>
        <v/>
      </c>
      <c r="G42" s="24" t="str">
        <f>IF($H42=7,Inscrição!J46,"")</f>
        <v/>
      </c>
      <c r="H42" s="24">
        <f>Inscrição!K46</f>
        <v>6</v>
      </c>
      <c r="I42" s="24"/>
    </row>
    <row r="43" spans="2:39" x14ac:dyDescent="0.25">
      <c r="B43" s="24" t="str">
        <f>IF($H43=7,Inscrição!B47,"")</f>
        <v/>
      </c>
      <c r="C43" s="46" t="str">
        <f>IF($H43=7,Inscrição!C47,"")</f>
        <v/>
      </c>
      <c r="D43" s="24" t="str">
        <f>IF($H43=7,Inscrição!F47,"")</f>
        <v/>
      </c>
      <c r="E43" s="24" t="str">
        <f>IF($H43=7,Inscrição!D47,"")</f>
        <v/>
      </c>
      <c r="F43" s="24" t="str">
        <f>IF($H43=7,Inscrição!G47,"")</f>
        <v/>
      </c>
      <c r="G43" s="24" t="str">
        <f>IF($H43=7,Inscrição!J47,"")</f>
        <v/>
      </c>
      <c r="H43" s="24">
        <f>Inscrição!K47</f>
        <v>6</v>
      </c>
      <c r="I43" s="24"/>
    </row>
    <row r="44" spans="2:39" x14ac:dyDescent="0.25">
      <c r="B44" s="24" t="str">
        <f>IF($H44=7,Inscrição!B48,"")</f>
        <v/>
      </c>
      <c r="C44" s="46" t="str">
        <f>IF($H44=7,Inscrição!C48,"")</f>
        <v/>
      </c>
      <c r="D44" s="24" t="str">
        <f>IF($H44=7,Inscrição!F48,"")</f>
        <v/>
      </c>
      <c r="E44" s="24" t="str">
        <f>IF($H44=7,Inscrição!D48,"")</f>
        <v/>
      </c>
      <c r="F44" s="24" t="str">
        <f>IF($H44=7,Inscrição!G48,"")</f>
        <v/>
      </c>
      <c r="G44" s="24" t="str">
        <f>IF($H44=7,Inscrição!J48,"")</f>
        <v/>
      </c>
      <c r="H44" s="24">
        <f>Inscrição!K48</f>
        <v>6</v>
      </c>
      <c r="I44" s="24"/>
    </row>
    <row r="45" spans="2:39" x14ac:dyDescent="0.25">
      <c r="B45" s="24" t="str">
        <f>IF($H45=7,Inscrição!B49,"")</f>
        <v/>
      </c>
      <c r="C45" s="46" t="str">
        <f>IF($H45=7,Inscrição!C49,"")</f>
        <v/>
      </c>
      <c r="D45" s="24" t="str">
        <f>IF($H45=7,Inscrição!F49,"")</f>
        <v/>
      </c>
      <c r="E45" s="24" t="str">
        <f>IF($H45=7,Inscrição!D49,"")</f>
        <v/>
      </c>
      <c r="F45" s="24" t="str">
        <f>IF($H45=7,Inscrição!G49,"")</f>
        <v/>
      </c>
      <c r="G45" s="24" t="str">
        <f>IF($H45=7,Inscrição!J49,"")</f>
        <v/>
      </c>
      <c r="H45" s="24">
        <f>Inscrição!K49</f>
        <v>6</v>
      </c>
      <c r="I45" s="24"/>
    </row>
    <row r="46" spans="2:39" x14ac:dyDescent="0.25">
      <c r="B46" s="24" t="str">
        <f>IF($H46=7,Inscrição!B50,"")</f>
        <v/>
      </c>
      <c r="C46" s="46" t="str">
        <f>IF($H46=7,Inscrição!C50,"")</f>
        <v/>
      </c>
      <c r="D46" s="24" t="str">
        <f>IF($H46=7,Inscrição!F50,"")</f>
        <v/>
      </c>
      <c r="E46" s="24" t="str">
        <f>IF($H46=7,Inscrição!D50,"")</f>
        <v/>
      </c>
      <c r="F46" s="24" t="str">
        <f>IF($H46=7,Inscrição!G50,"")</f>
        <v/>
      </c>
      <c r="G46" s="24" t="str">
        <f>IF($H46=7,Inscrição!J50,"")</f>
        <v/>
      </c>
      <c r="H46" s="24">
        <f>Inscrição!K50</f>
        <v>6</v>
      </c>
      <c r="I46" s="24"/>
    </row>
    <row r="47" spans="2:39" x14ac:dyDescent="0.25">
      <c r="B47" s="24" t="str">
        <f>IF($H47=7,Inscrição!B51,"")</f>
        <v/>
      </c>
      <c r="C47" s="46" t="str">
        <f>IF($H47=7,Inscrição!C51,"")</f>
        <v/>
      </c>
      <c r="D47" s="24" t="str">
        <f>IF($H47=7,Inscrição!F51,"")</f>
        <v/>
      </c>
      <c r="E47" s="24" t="str">
        <f>IF($H47=7,Inscrição!D51,"")</f>
        <v/>
      </c>
      <c r="F47" s="24" t="str">
        <f>IF($H47=7,Inscrição!G51,"")</f>
        <v/>
      </c>
      <c r="G47" s="24" t="str">
        <f>IF($H47=7,Inscrição!J51,"")</f>
        <v/>
      </c>
      <c r="H47" s="24">
        <f>Inscrição!K51</f>
        <v>6</v>
      </c>
      <c r="I47" s="24"/>
    </row>
    <row r="48" spans="2:39" x14ac:dyDescent="0.25">
      <c r="B48" s="24" t="str">
        <f>IF($H48=7,Inscrição!B52,"")</f>
        <v/>
      </c>
      <c r="C48" s="46" t="str">
        <f>IF($H48=7,Inscrição!C52,"")</f>
        <v/>
      </c>
      <c r="D48" s="24" t="str">
        <f>IF($H48=7,Inscrição!F52,"")</f>
        <v/>
      </c>
      <c r="E48" s="24" t="str">
        <f>IF($H48=7,Inscrição!D52,"")</f>
        <v/>
      </c>
      <c r="F48" s="24" t="str">
        <f>IF($H48=7,Inscrição!G52,"")</f>
        <v/>
      </c>
      <c r="G48" s="24" t="str">
        <f>IF($H48=7,Inscrição!J52,"")</f>
        <v/>
      </c>
      <c r="H48" s="24">
        <f>Inscrição!K52</f>
        <v>6</v>
      </c>
      <c r="I48" s="24"/>
    </row>
    <row r="49" spans="2:9" x14ac:dyDescent="0.25">
      <c r="B49" s="24" t="str">
        <f>IF($H49=7,Inscrição!B53,"")</f>
        <v/>
      </c>
      <c r="C49" s="46" t="str">
        <f>IF($H49=7,Inscrição!C53,"")</f>
        <v/>
      </c>
      <c r="D49" s="24" t="str">
        <f>IF($H49=7,Inscrição!F53,"")</f>
        <v/>
      </c>
      <c r="E49" s="24" t="str">
        <f>IF($H49=7,Inscrição!D53,"")</f>
        <v/>
      </c>
      <c r="F49" s="24" t="str">
        <f>IF($H49=7,Inscrição!G53,"")</f>
        <v/>
      </c>
      <c r="G49" s="24" t="str">
        <f>IF($H49=7,Inscrição!J53,"")</f>
        <v/>
      </c>
      <c r="H49" s="24">
        <f>Inscrição!K53</f>
        <v>6</v>
      </c>
      <c r="I49" s="24"/>
    </row>
    <row r="50" spans="2:9" x14ac:dyDescent="0.25">
      <c r="B50" s="24" t="str">
        <f>IF($H50=7,Inscrição!B54,"")</f>
        <v/>
      </c>
      <c r="C50" s="46" t="str">
        <f>IF($H50=7,Inscrição!C54,"")</f>
        <v/>
      </c>
      <c r="D50" s="24" t="str">
        <f>IF($H50=7,Inscrição!F54,"")</f>
        <v/>
      </c>
      <c r="E50" s="24" t="str">
        <f>IF($H50=7,Inscrição!D54,"")</f>
        <v/>
      </c>
      <c r="F50" s="24" t="str">
        <f>IF($H50=7,Inscrição!G54,"")</f>
        <v/>
      </c>
      <c r="G50" s="24" t="str">
        <f>IF($H50=7,Inscrição!J54,"")</f>
        <v/>
      </c>
      <c r="H50" s="24">
        <f>Inscrição!K54</f>
        <v>6</v>
      </c>
      <c r="I50" s="24"/>
    </row>
    <row r="51" spans="2:9" x14ac:dyDescent="0.25">
      <c r="B51" s="24" t="str">
        <f>IF($H51=7,Inscrição!B55,"")</f>
        <v/>
      </c>
      <c r="C51" s="46" t="str">
        <f>IF($H51=7,Inscrição!C55,"")</f>
        <v/>
      </c>
      <c r="D51" s="24" t="str">
        <f>IF($H51=7,Inscrição!F55,"")</f>
        <v/>
      </c>
      <c r="E51" s="24" t="str">
        <f>IF($H51=7,Inscrição!D55,"")</f>
        <v/>
      </c>
      <c r="F51" s="24" t="str">
        <f>IF($H51=7,Inscrição!G55,"")</f>
        <v/>
      </c>
      <c r="G51" s="24" t="str">
        <f>IF($H51=7,Inscrição!J55,"")</f>
        <v/>
      </c>
      <c r="H51" s="24">
        <f>Inscrição!K55</f>
        <v>6</v>
      </c>
      <c r="I51" s="24"/>
    </row>
    <row r="52" spans="2:9" x14ac:dyDescent="0.25">
      <c r="B52" s="24" t="str">
        <f>IF($H52=7,Inscrição!B56,"")</f>
        <v/>
      </c>
      <c r="C52" s="46" t="str">
        <f>IF($H52=7,Inscrição!C56,"")</f>
        <v/>
      </c>
      <c r="D52" s="24" t="str">
        <f>IF($H52=7,Inscrição!F56,"")</f>
        <v/>
      </c>
      <c r="E52" s="24" t="str">
        <f>IF($H52=7,Inscrição!D56,"")</f>
        <v/>
      </c>
      <c r="F52" s="24" t="str">
        <f>IF($H52=7,Inscrição!G56,"")</f>
        <v/>
      </c>
      <c r="G52" s="24" t="str">
        <f>IF($H52=7,Inscrição!J56,"")</f>
        <v/>
      </c>
      <c r="H52" s="24">
        <f>Inscrição!K56</f>
        <v>6</v>
      </c>
      <c r="I52" s="24"/>
    </row>
    <row r="53" spans="2:9" x14ac:dyDescent="0.25">
      <c r="B53" s="24" t="str">
        <f>IF($H53=7,Inscrição!B57,"")</f>
        <v/>
      </c>
      <c r="C53" s="46" t="str">
        <f>IF($H53=7,Inscrição!C57,"")</f>
        <v/>
      </c>
      <c r="D53" s="24" t="str">
        <f>IF($H53=7,Inscrição!F57,"")</f>
        <v/>
      </c>
      <c r="E53" s="24" t="str">
        <f>IF($H53=7,Inscrição!D57,"")</f>
        <v/>
      </c>
      <c r="F53" s="24" t="str">
        <f>IF($H53=7,Inscrição!G57,"")</f>
        <v/>
      </c>
      <c r="G53" s="24" t="str">
        <f>IF($H53=7,Inscrição!J57,"")</f>
        <v/>
      </c>
      <c r="H53" s="24">
        <f>Inscrição!K57</f>
        <v>6</v>
      </c>
      <c r="I53" s="24"/>
    </row>
    <row r="54" spans="2:9" x14ac:dyDescent="0.25">
      <c r="B54" s="24" t="str">
        <f>IF($H54=7,Inscrição!B58,"")</f>
        <v/>
      </c>
      <c r="C54" s="46" t="str">
        <f>IF($H54=7,Inscrição!C58,"")</f>
        <v/>
      </c>
      <c r="D54" s="24" t="str">
        <f>IF($H54=7,Inscrição!F58,"")</f>
        <v/>
      </c>
      <c r="E54" s="24" t="str">
        <f>IF($H54=7,Inscrição!D58,"")</f>
        <v/>
      </c>
      <c r="F54" s="24" t="str">
        <f>IF($H54=7,Inscrição!G58,"")</f>
        <v/>
      </c>
      <c r="G54" s="24" t="str">
        <f>IF($H54=7,Inscrição!J58,"")</f>
        <v/>
      </c>
      <c r="H54" s="24">
        <f>Inscrição!K58</f>
        <v>6</v>
      </c>
      <c r="I54" s="24"/>
    </row>
    <row r="55" spans="2:9" x14ac:dyDescent="0.25">
      <c r="B55" s="24" t="str">
        <f>IF($H55=7,Inscrição!B59,"")</f>
        <v/>
      </c>
      <c r="C55" s="46" t="str">
        <f>IF($H55=7,Inscrição!C59,"")</f>
        <v/>
      </c>
      <c r="D55" s="24" t="str">
        <f>IF($H55=7,Inscrição!F59,"")</f>
        <v/>
      </c>
      <c r="E55" s="24" t="str">
        <f>IF($H55=7,Inscrição!D59,"")</f>
        <v/>
      </c>
      <c r="F55" s="24" t="str">
        <f>IF($H55=7,Inscrição!G59,"")</f>
        <v/>
      </c>
      <c r="G55" s="24" t="str">
        <f>IF($H55=7,Inscrição!J59,"")</f>
        <v/>
      </c>
      <c r="H55" s="24">
        <f>Inscrição!K59</f>
        <v>6</v>
      </c>
      <c r="I55" s="24"/>
    </row>
    <row r="56" spans="2:9" x14ac:dyDescent="0.25">
      <c r="B56" s="24" t="str">
        <f>IF($H56=7,Inscrição!B60,"")</f>
        <v/>
      </c>
      <c r="C56" s="46" t="str">
        <f>IF($H56=7,Inscrição!C60,"")</f>
        <v/>
      </c>
      <c r="D56" s="24" t="str">
        <f>IF($H56=7,Inscrição!F60,"")</f>
        <v/>
      </c>
      <c r="E56" s="24" t="str">
        <f>IF($H56=7,Inscrição!D60,"")</f>
        <v/>
      </c>
      <c r="F56" s="24" t="str">
        <f>IF($H56=7,Inscrição!G60,"")</f>
        <v/>
      </c>
      <c r="G56" s="24" t="str">
        <f>IF($H56=7,Inscrição!J60,"")</f>
        <v/>
      </c>
      <c r="H56" s="24">
        <f>Inscrição!K60</f>
        <v>6</v>
      </c>
      <c r="I56" s="24"/>
    </row>
    <row r="57" spans="2:9" x14ac:dyDescent="0.25">
      <c r="B57" s="24" t="str">
        <f>IF($H57=7,Inscrição!B61,"")</f>
        <v/>
      </c>
      <c r="C57" s="46" t="str">
        <f>IF($H57=7,Inscrição!C61,"")</f>
        <v/>
      </c>
      <c r="D57" s="24" t="str">
        <f>IF($H57=7,Inscrição!F61,"")</f>
        <v/>
      </c>
      <c r="E57" s="24" t="str">
        <f>IF($H57=7,Inscrição!D61,"")</f>
        <v/>
      </c>
      <c r="F57" s="24" t="str">
        <f>IF($H57=7,Inscrição!G61,"")</f>
        <v/>
      </c>
      <c r="G57" s="24" t="str">
        <f>IF($H57=7,Inscrição!J61,"")</f>
        <v/>
      </c>
      <c r="H57" s="24">
        <f>Inscrição!K61</f>
        <v>6</v>
      </c>
      <c r="I57" s="24"/>
    </row>
    <row r="58" spans="2:9" x14ac:dyDescent="0.25">
      <c r="B58" s="24" t="str">
        <f>IF($H58=7,Inscrição!B62,"")</f>
        <v/>
      </c>
      <c r="C58" s="46" t="str">
        <f>IF($H58=7,Inscrição!C62,"")</f>
        <v/>
      </c>
      <c r="D58" s="24" t="str">
        <f>IF($H58=7,Inscrição!F62,"")</f>
        <v/>
      </c>
      <c r="E58" s="24" t="str">
        <f>IF($H58=7,Inscrição!D62,"")</f>
        <v/>
      </c>
      <c r="F58" s="24" t="str">
        <f>IF($H58=7,Inscrição!G62,"")</f>
        <v/>
      </c>
      <c r="G58" s="24" t="str">
        <f>IF($H58=7,Inscrição!J62,"")</f>
        <v/>
      </c>
      <c r="H58" s="24">
        <f>Inscrição!K62</f>
        <v>6</v>
      </c>
      <c r="I58" s="24"/>
    </row>
    <row r="59" spans="2:9" x14ac:dyDescent="0.25">
      <c r="B59" s="24" t="str">
        <f>IF($H59=7,Inscrição!B63,"")</f>
        <v/>
      </c>
      <c r="C59" s="46" t="str">
        <f>IF($H59=7,Inscrição!C63,"")</f>
        <v/>
      </c>
      <c r="D59" s="24" t="str">
        <f>IF($H59=7,Inscrição!F63,"")</f>
        <v/>
      </c>
      <c r="E59" s="24" t="str">
        <f>IF($H59=7,Inscrição!D63,"")</f>
        <v/>
      </c>
      <c r="F59" s="24" t="str">
        <f>IF($H59=7,Inscrição!G63,"")</f>
        <v/>
      </c>
      <c r="G59" s="24" t="str">
        <f>IF($H59=7,Inscrição!J63,"")</f>
        <v/>
      </c>
      <c r="H59" s="24">
        <f>Inscrição!K63</f>
        <v>6</v>
      </c>
      <c r="I59" s="24"/>
    </row>
    <row r="60" spans="2:9" x14ac:dyDescent="0.25">
      <c r="B60" s="24" t="str">
        <f>IF($H60=7,Inscrição!B64,"")</f>
        <v/>
      </c>
      <c r="C60" s="46" t="str">
        <f>IF($H60=7,Inscrição!C64,"")</f>
        <v/>
      </c>
      <c r="D60" s="24" t="str">
        <f>IF($H60=7,Inscrição!F64,"")</f>
        <v/>
      </c>
      <c r="E60" s="24" t="str">
        <f>IF($H60=7,Inscrição!D64,"")</f>
        <v/>
      </c>
      <c r="F60" s="24" t="str">
        <f>IF($H60=7,Inscrição!G64,"")</f>
        <v/>
      </c>
      <c r="G60" s="24" t="str">
        <f>IF($H60=7,Inscrição!J64,"")</f>
        <v/>
      </c>
      <c r="H60" s="24">
        <f>Inscrição!K64</f>
        <v>6</v>
      </c>
      <c r="I60" s="24"/>
    </row>
    <row r="61" spans="2:9" x14ac:dyDescent="0.25">
      <c r="B61" s="24" t="str">
        <f>IF($H61=7,Inscrição!B65,"")</f>
        <v/>
      </c>
      <c r="C61" s="46" t="str">
        <f>IF($H61=7,Inscrição!C65,"")</f>
        <v/>
      </c>
      <c r="D61" s="24" t="str">
        <f>IF($H61=7,Inscrição!F65,"")</f>
        <v/>
      </c>
      <c r="E61" s="24" t="str">
        <f>IF($H61=7,Inscrição!D65,"")</f>
        <v/>
      </c>
      <c r="F61" s="24" t="str">
        <f>IF($H61=7,Inscrição!G65,"")</f>
        <v/>
      </c>
      <c r="G61" s="24" t="str">
        <f>IF($H61=7,Inscrição!J65,"")</f>
        <v/>
      </c>
      <c r="H61" s="24">
        <f>Inscrição!K65</f>
        <v>6</v>
      </c>
      <c r="I61" s="24"/>
    </row>
    <row r="62" spans="2:9" x14ac:dyDescent="0.25">
      <c r="B62" s="24" t="str">
        <f>IF($H62=7,Inscrição!B66,"")</f>
        <v/>
      </c>
      <c r="C62" s="46" t="str">
        <f>IF($H62=7,Inscrição!C66,"")</f>
        <v/>
      </c>
      <c r="D62" s="24" t="str">
        <f>IF($H62=7,Inscrição!F66,"")</f>
        <v/>
      </c>
      <c r="E62" s="24" t="str">
        <f>IF($H62=7,Inscrição!D66,"")</f>
        <v/>
      </c>
      <c r="F62" s="24" t="str">
        <f>IF($H62=7,Inscrição!G66,"")</f>
        <v/>
      </c>
      <c r="G62" s="24" t="str">
        <f>IF($H62=7,Inscrição!J66,"")</f>
        <v/>
      </c>
      <c r="H62" s="24">
        <f>Inscrição!K66</f>
        <v>6</v>
      </c>
      <c r="I62" s="24"/>
    </row>
    <row r="63" spans="2:9" x14ac:dyDescent="0.25">
      <c r="B63" s="24" t="str">
        <f>IF($H63=7,Inscrição!B67,"")</f>
        <v/>
      </c>
      <c r="C63" s="46" t="str">
        <f>IF($H63=7,Inscrição!C67,"")</f>
        <v/>
      </c>
      <c r="D63" s="24" t="str">
        <f>IF($H63=7,Inscrição!F67,"")</f>
        <v/>
      </c>
      <c r="E63" s="24" t="str">
        <f>IF($H63=7,Inscrição!D67,"")</f>
        <v/>
      </c>
      <c r="F63" s="24" t="str">
        <f>IF($H63=7,Inscrição!G67,"")</f>
        <v/>
      </c>
      <c r="G63" s="24" t="str">
        <f>IF($H63=7,Inscrição!J67,"")</f>
        <v/>
      </c>
      <c r="H63" s="24">
        <f>Inscrição!K67</f>
        <v>6</v>
      </c>
      <c r="I63" s="24"/>
    </row>
    <row r="64" spans="2:9" x14ac:dyDescent="0.25">
      <c r="B64" s="24" t="str">
        <f>IF($H64=7,Inscrição!B68,"")</f>
        <v/>
      </c>
      <c r="C64" s="46" t="str">
        <f>IF($H64=7,Inscrição!C68,"")</f>
        <v/>
      </c>
      <c r="D64" s="24" t="str">
        <f>IF($H64=7,Inscrição!F68,"")</f>
        <v/>
      </c>
      <c r="E64" s="24" t="str">
        <f>IF($H64=7,Inscrição!D68,"")</f>
        <v/>
      </c>
      <c r="F64" s="24" t="str">
        <f>IF($H64=7,Inscrição!G68,"")</f>
        <v/>
      </c>
      <c r="G64" s="24" t="str">
        <f>IF($H64=7,Inscrição!J68,"")</f>
        <v/>
      </c>
      <c r="H64" s="24">
        <f>Inscrição!K68</f>
        <v>6</v>
      </c>
      <c r="I64" s="24"/>
    </row>
    <row r="65" spans="2:9" x14ac:dyDescent="0.25">
      <c r="B65" s="24" t="str">
        <f>IF($H65=7,Inscrição!B69,"")</f>
        <v/>
      </c>
      <c r="C65" s="46" t="str">
        <f>IF($H65=7,Inscrição!C69,"")</f>
        <v/>
      </c>
      <c r="D65" s="24" t="str">
        <f>IF($H65=7,Inscrição!F69,"")</f>
        <v/>
      </c>
      <c r="E65" s="24" t="str">
        <f>IF($H65=7,Inscrição!D69,"")</f>
        <v/>
      </c>
      <c r="F65" s="24" t="str">
        <f>IF($H65=7,Inscrição!G69,"")</f>
        <v/>
      </c>
      <c r="G65" s="24" t="str">
        <f>IF($H65=7,Inscrição!J69,"")</f>
        <v/>
      </c>
      <c r="H65" s="24">
        <f>Inscrição!K69</f>
        <v>6</v>
      </c>
      <c r="I65" s="24"/>
    </row>
    <row r="66" spans="2:9" x14ac:dyDescent="0.25">
      <c r="B66" s="24" t="str">
        <f>IF($H66=7,Inscrição!B70,"")</f>
        <v/>
      </c>
      <c r="C66" s="46" t="str">
        <f>IF($H66=7,Inscrição!C70,"")</f>
        <v/>
      </c>
      <c r="D66" s="24" t="str">
        <f>IF($H66=7,Inscrição!F70,"")</f>
        <v/>
      </c>
      <c r="E66" s="24" t="str">
        <f>IF($H66=7,Inscrição!D70,"")</f>
        <v/>
      </c>
      <c r="F66" s="24" t="str">
        <f>IF($H66=7,Inscrição!G70,"")</f>
        <v/>
      </c>
      <c r="G66" s="24" t="str">
        <f>IF($H66=7,Inscrição!J70,"")</f>
        <v/>
      </c>
      <c r="H66" s="24">
        <f>Inscrição!K70</f>
        <v>6</v>
      </c>
      <c r="I66" s="24"/>
    </row>
    <row r="67" spans="2:9" x14ac:dyDescent="0.25">
      <c r="B67" s="24" t="str">
        <f>IF($H67=7,Inscrição!B71,"")</f>
        <v/>
      </c>
      <c r="C67" s="46" t="str">
        <f>IF($H67=7,Inscrição!C71,"")</f>
        <v/>
      </c>
      <c r="D67" s="24" t="str">
        <f>IF($H67=7,Inscrição!F71,"")</f>
        <v/>
      </c>
      <c r="E67" s="24" t="str">
        <f>IF($H67=7,Inscrição!D71,"")</f>
        <v/>
      </c>
      <c r="F67" s="24" t="str">
        <f>IF($H67=7,Inscrição!G71,"")</f>
        <v/>
      </c>
      <c r="G67" s="24" t="str">
        <f>IF($H67=7,Inscrição!J71,"")</f>
        <v/>
      </c>
      <c r="H67" s="24">
        <f>Inscrição!K71</f>
        <v>6</v>
      </c>
      <c r="I67" s="24"/>
    </row>
    <row r="68" spans="2:9" x14ac:dyDescent="0.25">
      <c r="B68" s="24" t="str">
        <f>IF($H68=7,Inscrição!B72,"")</f>
        <v/>
      </c>
      <c r="C68" s="46" t="str">
        <f>IF($H68=7,Inscrição!C72,"")</f>
        <v/>
      </c>
      <c r="D68" s="24" t="str">
        <f>IF($H68=7,Inscrição!F72,"")</f>
        <v/>
      </c>
      <c r="E68" s="24" t="str">
        <f>IF($H68=7,Inscrição!D72,"")</f>
        <v/>
      </c>
      <c r="F68" s="24" t="str">
        <f>IF($H68=7,Inscrição!G72,"")</f>
        <v/>
      </c>
      <c r="G68" s="24" t="str">
        <f>IF($H68=7,Inscrição!J72,"")</f>
        <v/>
      </c>
      <c r="H68" s="24">
        <f>Inscrição!K72</f>
        <v>6</v>
      </c>
      <c r="I68" s="24"/>
    </row>
    <row r="69" spans="2:9" x14ac:dyDescent="0.25">
      <c r="B69" s="24" t="str">
        <f>IF($H69=7,Inscrição!B73,"")</f>
        <v/>
      </c>
      <c r="C69" s="46" t="str">
        <f>IF($H69=7,Inscrição!C73,"")</f>
        <v/>
      </c>
      <c r="D69" s="24" t="str">
        <f>IF($H69=7,Inscrição!F73,"")</f>
        <v/>
      </c>
      <c r="E69" s="24" t="str">
        <f>IF($H69=7,Inscrição!D73,"")</f>
        <v/>
      </c>
      <c r="F69" s="24" t="str">
        <f>IF($H69=7,Inscrição!G73,"")</f>
        <v/>
      </c>
      <c r="G69" s="24" t="str">
        <f>IF($H69=7,Inscrição!J73,"")</f>
        <v/>
      </c>
      <c r="H69" s="24">
        <f>Inscrição!K73</f>
        <v>6</v>
      </c>
      <c r="I69" s="24"/>
    </row>
    <row r="70" spans="2:9" x14ac:dyDescent="0.25">
      <c r="B70" s="24" t="str">
        <f>IF($H70=7,Inscrição!B74,"")</f>
        <v/>
      </c>
      <c r="C70" s="46" t="str">
        <f>IF($H70=7,Inscrição!C74,"")</f>
        <v/>
      </c>
      <c r="D70" s="24" t="str">
        <f>IF($H70=7,Inscrição!F74,"")</f>
        <v/>
      </c>
      <c r="E70" s="24" t="str">
        <f>IF($H70=7,Inscrição!D74,"")</f>
        <v/>
      </c>
      <c r="F70" s="24" t="str">
        <f>IF($H70=7,Inscrição!G74,"")</f>
        <v/>
      </c>
      <c r="G70" s="24" t="str">
        <f>IF($H70=7,Inscrição!J74,"")</f>
        <v/>
      </c>
      <c r="H70" s="24">
        <f>Inscrição!K74</f>
        <v>6</v>
      </c>
      <c r="I70" s="24"/>
    </row>
    <row r="71" spans="2:9" x14ac:dyDescent="0.25">
      <c r="B71" s="24" t="str">
        <f>IF($H71=7,Inscrição!B75,"")</f>
        <v/>
      </c>
      <c r="C71" s="46" t="str">
        <f>IF($H71=7,Inscrição!C75,"")</f>
        <v/>
      </c>
      <c r="D71" s="24" t="str">
        <f>IF($H71=7,Inscrição!F75,"")</f>
        <v/>
      </c>
      <c r="E71" s="24" t="str">
        <f>IF($H71=7,Inscrição!D75,"")</f>
        <v/>
      </c>
      <c r="F71" s="24" t="str">
        <f>IF($H71=7,Inscrição!G75,"")</f>
        <v/>
      </c>
      <c r="G71" s="24" t="str">
        <f>IF($H71=7,Inscrição!J75,"")</f>
        <v/>
      </c>
      <c r="H71" s="24">
        <f>Inscrição!K75</f>
        <v>6</v>
      </c>
      <c r="I71" s="24"/>
    </row>
    <row r="72" spans="2:9" x14ac:dyDescent="0.25">
      <c r="B72" s="24" t="str">
        <f>IF($H72=7,Inscrição!B76,"")</f>
        <v/>
      </c>
      <c r="C72" s="46" t="str">
        <f>IF($H72=7,Inscrição!C76,"")</f>
        <v/>
      </c>
      <c r="D72" s="24" t="str">
        <f>IF($H72=7,Inscrição!F76,"")</f>
        <v/>
      </c>
      <c r="E72" s="24" t="str">
        <f>IF($H72=7,Inscrição!D76,"")</f>
        <v/>
      </c>
      <c r="F72" s="24" t="str">
        <f>IF($H72=7,Inscrição!G76,"")</f>
        <v/>
      </c>
      <c r="G72" s="24" t="str">
        <f>IF($H72=7,Inscrição!J76,"")</f>
        <v/>
      </c>
      <c r="H72" s="24">
        <f>Inscrição!K76</f>
        <v>6</v>
      </c>
      <c r="I72" s="24"/>
    </row>
    <row r="73" spans="2:9" x14ac:dyDescent="0.25">
      <c r="B73" s="24" t="str">
        <f>IF($H73=7,Inscrição!B77,"")</f>
        <v/>
      </c>
      <c r="C73" s="46" t="str">
        <f>IF($H73=7,Inscrição!C77,"")</f>
        <v/>
      </c>
      <c r="D73" s="24" t="str">
        <f>IF($H73=7,Inscrição!F77,"")</f>
        <v/>
      </c>
      <c r="E73" s="24" t="str">
        <f>IF($H73=7,Inscrição!D77,"")</f>
        <v/>
      </c>
      <c r="F73" s="24" t="str">
        <f>IF($H73=7,Inscrição!G77,"")</f>
        <v/>
      </c>
      <c r="G73" s="24" t="str">
        <f>IF($H73=7,Inscrição!J77,"")</f>
        <v/>
      </c>
      <c r="H73" s="24">
        <f>Inscrição!K77</f>
        <v>6</v>
      </c>
      <c r="I73" s="24"/>
    </row>
    <row r="74" spans="2:9" x14ac:dyDescent="0.25">
      <c r="B74" s="24" t="str">
        <f>IF($H74=7,Inscrição!B78,"")</f>
        <v/>
      </c>
      <c r="C74" s="46" t="str">
        <f>IF($H74=7,Inscrição!C78,"")</f>
        <v/>
      </c>
      <c r="D74" s="24" t="str">
        <f>IF($H74=7,Inscrição!F78,"")</f>
        <v/>
      </c>
      <c r="E74" s="24" t="str">
        <f>IF($H74=7,Inscrição!D78,"")</f>
        <v/>
      </c>
      <c r="F74" s="24" t="str">
        <f>IF($H74=7,Inscrição!G78,"")</f>
        <v/>
      </c>
      <c r="G74" s="24" t="str">
        <f>IF($H74=7,Inscrição!J78,"")</f>
        <v/>
      </c>
      <c r="H74" s="24">
        <f>Inscrição!K78</f>
        <v>6</v>
      </c>
      <c r="I74" s="24"/>
    </row>
    <row r="75" spans="2:9" x14ac:dyDescent="0.25">
      <c r="B75" s="24" t="str">
        <f>IF($H75=7,Inscrição!B79,"")</f>
        <v/>
      </c>
      <c r="C75" s="46" t="str">
        <f>IF($H75=7,Inscrição!C79,"")</f>
        <v/>
      </c>
      <c r="D75" s="24" t="str">
        <f>IF($H75=7,Inscrição!F79,"")</f>
        <v/>
      </c>
      <c r="E75" s="24" t="str">
        <f>IF($H75=7,Inscrição!D79,"")</f>
        <v/>
      </c>
      <c r="F75" s="24" t="str">
        <f>IF($H75=7,Inscrição!G79,"")</f>
        <v/>
      </c>
      <c r="G75" s="24" t="str">
        <f>IF($H75=7,Inscrição!J79,"")</f>
        <v/>
      </c>
      <c r="H75" s="24">
        <f>Inscrição!K79</f>
        <v>6</v>
      </c>
      <c r="I75" s="24"/>
    </row>
    <row r="76" spans="2:9" x14ac:dyDescent="0.25">
      <c r="B76" s="24" t="str">
        <f>IF($H76=7,Inscrição!B80,"")</f>
        <v/>
      </c>
      <c r="C76" s="46" t="str">
        <f>IF($H76=7,Inscrição!C80,"")</f>
        <v/>
      </c>
      <c r="D76" s="24" t="str">
        <f>IF($H76=7,Inscrição!F80,"")</f>
        <v/>
      </c>
      <c r="E76" s="24" t="str">
        <f>IF($H76=7,Inscrição!D80,"")</f>
        <v/>
      </c>
      <c r="F76" s="24" t="str">
        <f>IF($H76=7,Inscrição!G80,"")</f>
        <v/>
      </c>
      <c r="G76" s="24" t="str">
        <f>IF($H76=7,Inscrição!J80,"")</f>
        <v/>
      </c>
      <c r="H76" s="24">
        <f>Inscrição!K80</f>
        <v>6</v>
      </c>
      <c r="I76" s="24"/>
    </row>
    <row r="77" spans="2:9" x14ac:dyDescent="0.25">
      <c r="B77" s="24" t="str">
        <f>IF($H77=7,Inscrição!B81,"")</f>
        <v/>
      </c>
      <c r="C77" s="46" t="str">
        <f>IF($H77=7,Inscrição!C81,"")</f>
        <v/>
      </c>
      <c r="D77" s="24" t="str">
        <f>IF($H77=7,Inscrição!F81,"")</f>
        <v/>
      </c>
      <c r="E77" s="24" t="str">
        <f>IF($H77=7,Inscrição!D81,"")</f>
        <v/>
      </c>
      <c r="F77" s="24" t="str">
        <f>IF($H77=7,Inscrição!G81,"")</f>
        <v/>
      </c>
      <c r="G77" s="24" t="str">
        <f>IF($H77=7,Inscrição!J81,"")</f>
        <v/>
      </c>
      <c r="H77" s="24">
        <f>Inscrição!K81</f>
        <v>6</v>
      </c>
      <c r="I77" s="24"/>
    </row>
    <row r="78" spans="2:9" x14ac:dyDescent="0.25">
      <c r="B78" s="24" t="str">
        <f>IF($H78=7,Inscrição!B82,"")</f>
        <v/>
      </c>
      <c r="C78" s="46" t="str">
        <f>IF($H78=7,Inscrição!C82,"")</f>
        <v/>
      </c>
      <c r="D78" s="24" t="str">
        <f>IF($H78=7,Inscrição!F82,"")</f>
        <v/>
      </c>
      <c r="E78" s="24" t="str">
        <f>IF($H78=7,Inscrição!D82,"")</f>
        <v/>
      </c>
      <c r="F78" s="24" t="str">
        <f>IF($H78=7,Inscrição!G82,"")</f>
        <v/>
      </c>
      <c r="G78" s="24" t="str">
        <f>IF($H78=7,Inscrição!J82,"")</f>
        <v/>
      </c>
      <c r="H78" s="24">
        <f>Inscrição!K82</f>
        <v>6</v>
      </c>
      <c r="I78" s="24"/>
    </row>
    <row r="79" spans="2:9" x14ac:dyDescent="0.25">
      <c r="B79" s="24" t="str">
        <f>IF($H79=7,Inscrição!B83,"")</f>
        <v/>
      </c>
      <c r="C79" s="46" t="str">
        <f>IF($H79=7,Inscrição!C83,"")</f>
        <v/>
      </c>
      <c r="D79" s="24" t="str">
        <f>IF($H79=7,Inscrição!F83,"")</f>
        <v/>
      </c>
      <c r="E79" s="24" t="str">
        <f>IF($H79=7,Inscrição!D83,"")</f>
        <v/>
      </c>
      <c r="F79" s="24" t="str">
        <f>IF($H79=7,Inscrição!G83,"")</f>
        <v/>
      </c>
      <c r="G79" s="24" t="str">
        <f>IF($H79=7,Inscrição!J83,"")</f>
        <v/>
      </c>
      <c r="H79" s="24">
        <f>Inscrição!K83</f>
        <v>6</v>
      </c>
      <c r="I79" s="24"/>
    </row>
    <row r="80" spans="2:9" x14ac:dyDescent="0.25">
      <c r="B80" s="24" t="str">
        <f>IF($H80=7,Inscrição!B84,"")</f>
        <v/>
      </c>
      <c r="C80" s="46" t="str">
        <f>IF($H80=7,Inscrição!C84,"")</f>
        <v/>
      </c>
      <c r="D80" s="24" t="str">
        <f>IF($H80=7,Inscrição!F84,"")</f>
        <v/>
      </c>
      <c r="E80" s="24" t="str">
        <f>IF($H80=7,Inscrição!D84,"")</f>
        <v/>
      </c>
      <c r="F80" s="24" t="str">
        <f>IF($H80=7,Inscrição!G84,"")</f>
        <v/>
      </c>
      <c r="G80" s="24" t="str">
        <f>IF($H80=7,Inscrição!J84,"")</f>
        <v/>
      </c>
      <c r="H80" s="24">
        <f>Inscrição!K84</f>
        <v>6</v>
      </c>
      <c r="I80" s="24"/>
    </row>
    <row r="81" spans="2:9" x14ac:dyDescent="0.25">
      <c r="B81" s="24" t="str">
        <f>IF($H81=7,Inscrição!B85,"")</f>
        <v/>
      </c>
      <c r="C81" s="46" t="str">
        <f>IF($H81=7,Inscrição!C85,"")</f>
        <v/>
      </c>
      <c r="D81" s="24" t="str">
        <f>IF($H81=7,Inscrição!F85,"")</f>
        <v/>
      </c>
      <c r="E81" s="24" t="str">
        <f>IF($H81=7,Inscrição!D85,"")</f>
        <v/>
      </c>
      <c r="F81" s="24" t="str">
        <f>IF($H81=7,Inscrição!G85,"")</f>
        <v/>
      </c>
      <c r="G81" s="24" t="str">
        <f>IF($H81=7,Inscrição!J85,"")</f>
        <v/>
      </c>
      <c r="H81" s="24">
        <f>Inscrição!K85</f>
        <v>6</v>
      </c>
      <c r="I81" s="24"/>
    </row>
    <row r="82" spans="2:9" x14ac:dyDescent="0.25">
      <c r="B82" s="24" t="str">
        <f>IF($H82=7,Inscrição!B86,"")</f>
        <v/>
      </c>
      <c r="C82" s="46" t="str">
        <f>IF($H82=7,Inscrição!C86,"")</f>
        <v/>
      </c>
      <c r="D82" s="24" t="str">
        <f>IF($H82=7,Inscrição!F86,"")</f>
        <v/>
      </c>
      <c r="E82" s="24" t="str">
        <f>IF($H82=7,Inscrição!D86,"")</f>
        <v/>
      </c>
      <c r="F82" s="24" t="str">
        <f>IF($H82=7,Inscrição!G86,"")</f>
        <v/>
      </c>
      <c r="G82" s="24" t="str">
        <f>IF($H82=7,Inscrição!J86,"")</f>
        <v/>
      </c>
      <c r="H82" s="24">
        <f>Inscrição!K86</f>
        <v>6</v>
      </c>
      <c r="I82" s="24"/>
    </row>
    <row r="83" spans="2:9" x14ac:dyDescent="0.25">
      <c r="B83" s="24" t="str">
        <f>IF($H83=7,Inscrição!B87,"")</f>
        <v/>
      </c>
      <c r="C83" s="46" t="str">
        <f>IF($H83=7,Inscrição!C87,"")</f>
        <v/>
      </c>
      <c r="D83" s="24" t="str">
        <f>IF($H83=7,Inscrição!F87,"")</f>
        <v/>
      </c>
      <c r="E83" s="24" t="str">
        <f>IF($H83=7,Inscrição!D87,"")</f>
        <v/>
      </c>
      <c r="F83" s="24" t="str">
        <f>IF($H83=7,Inscrição!G87,"")</f>
        <v/>
      </c>
      <c r="G83" s="24" t="str">
        <f>IF($H83=7,Inscrição!J87,"")</f>
        <v/>
      </c>
      <c r="H83" s="24">
        <f>Inscrição!K87</f>
        <v>6</v>
      </c>
      <c r="I83" s="24"/>
    </row>
    <row r="84" spans="2:9" x14ac:dyDescent="0.25">
      <c r="B84" s="24" t="str">
        <f>IF($H84=7,Inscrição!B88,"")</f>
        <v/>
      </c>
      <c r="C84" s="46" t="str">
        <f>IF($H84=7,Inscrição!C88,"")</f>
        <v/>
      </c>
      <c r="D84" s="24" t="str">
        <f>IF($H84=7,Inscrição!F88,"")</f>
        <v/>
      </c>
      <c r="E84" s="24" t="str">
        <f>IF($H84=7,Inscrição!D88,"")</f>
        <v/>
      </c>
      <c r="F84" s="24" t="str">
        <f>IF($H84=7,Inscrição!G88,"")</f>
        <v/>
      </c>
      <c r="G84" s="24" t="str">
        <f>IF($H84=7,Inscrição!J88,"")</f>
        <v/>
      </c>
      <c r="H84" s="24">
        <f>Inscrição!K88</f>
        <v>6</v>
      </c>
      <c r="I84" s="24"/>
    </row>
    <row r="85" spans="2:9" x14ac:dyDescent="0.25">
      <c r="B85" s="24" t="str">
        <f>IF($H85=7,Inscrição!B89,"")</f>
        <v/>
      </c>
      <c r="C85" s="46" t="str">
        <f>IF($H85=7,Inscrição!C89,"")</f>
        <v/>
      </c>
      <c r="D85" s="24" t="str">
        <f>IF($H85=7,Inscrição!F89,"")</f>
        <v/>
      </c>
      <c r="E85" s="24" t="str">
        <f>IF($H85=7,Inscrição!D89,"")</f>
        <v/>
      </c>
      <c r="F85" s="24" t="str">
        <f>IF($H85=7,Inscrição!G89,"")</f>
        <v/>
      </c>
      <c r="G85" s="24" t="str">
        <f>IF($H85=7,Inscrição!J89,"")</f>
        <v/>
      </c>
      <c r="H85" s="24">
        <f>Inscrição!K89</f>
        <v>6</v>
      </c>
      <c r="I85" s="24"/>
    </row>
    <row r="86" spans="2:9" x14ac:dyDescent="0.25">
      <c r="B86" s="24" t="str">
        <f>IF($H86=7,Inscrição!B90,"")</f>
        <v/>
      </c>
      <c r="C86" s="46" t="str">
        <f>IF($H86=7,Inscrição!C90,"")</f>
        <v/>
      </c>
      <c r="D86" s="24" t="str">
        <f>IF($H86=7,Inscrição!F90,"")</f>
        <v/>
      </c>
      <c r="E86" s="24" t="str">
        <f>IF($H86=7,Inscrição!D90,"")</f>
        <v/>
      </c>
      <c r="F86" s="24" t="str">
        <f>IF($H86=7,Inscrição!G90,"")</f>
        <v/>
      </c>
      <c r="G86" s="24" t="str">
        <f>IF($H86=7,Inscrição!J90,"")</f>
        <v/>
      </c>
      <c r="H86" s="24">
        <f>Inscrição!K90</f>
        <v>6</v>
      </c>
      <c r="I86" s="24"/>
    </row>
    <row r="87" spans="2:9" x14ac:dyDescent="0.25">
      <c r="B87" s="24" t="str">
        <f>IF($H87=7,Inscrição!B91,"")</f>
        <v/>
      </c>
      <c r="C87" s="46" t="str">
        <f>IF($H87=7,Inscrição!C91,"")</f>
        <v/>
      </c>
      <c r="D87" s="24" t="str">
        <f>IF($H87=7,Inscrição!F91,"")</f>
        <v/>
      </c>
      <c r="E87" s="24" t="str">
        <f>IF($H87=7,Inscrição!D91,"")</f>
        <v/>
      </c>
      <c r="F87" s="24" t="str">
        <f>IF($H87=7,Inscrição!G91,"")</f>
        <v/>
      </c>
      <c r="G87" s="24" t="str">
        <f>IF($H87=7,Inscrição!J91,"")</f>
        <v/>
      </c>
      <c r="H87" s="24">
        <f>Inscrição!K91</f>
        <v>6</v>
      </c>
      <c r="I87" s="24"/>
    </row>
    <row r="88" spans="2:9" x14ac:dyDescent="0.25">
      <c r="B88" s="24" t="str">
        <f>IF($H88=7,Inscrição!B92,"")</f>
        <v/>
      </c>
      <c r="C88" s="46" t="str">
        <f>IF($H88=7,Inscrição!C92,"")</f>
        <v/>
      </c>
      <c r="D88" s="24" t="str">
        <f>IF($H88=7,Inscrição!F92,"")</f>
        <v/>
      </c>
      <c r="E88" s="24" t="str">
        <f>IF($H88=7,Inscrição!D92,"")</f>
        <v/>
      </c>
      <c r="F88" s="24" t="str">
        <f>IF($H88=7,Inscrição!G92,"")</f>
        <v/>
      </c>
      <c r="G88" s="24" t="str">
        <f>IF($H88=7,Inscrição!J92,"")</f>
        <v/>
      </c>
      <c r="H88" s="24">
        <f>Inscrição!K92</f>
        <v>6</v>
      </c>
      <c r="I88" s="24"/>
    </row>
    <row r="89" spans="2:9" x14ac:dyDescent="0.25">
      <c r="B89" s="24" t="str">
        <f>IF($H89=7,Inscrição!B93,"")</f>
        <v/>
      </c>
      <c r="C89" s="46" t="str">
        <f>IF($H89=7,Inscrição!C93,"")</f>
        <v/>
      </c>
      <c r="D89" s="24" t="str">
        <f>IF($H89=7,Inscrição!F93,"")</f>
        <v/>
      </c>
      <c r="E89" s="24" t="str">
        <f>IF($H89=7,Inscrição!D93,"")</f>
        <v/>
      </c>
      <c r="F89" s="24" t="str">
        <f>IF($H89=7,Inscrição!G93,"")</f>
        <v/>
      </c>
      <c r="G89" s="24" t="str">
        <f>IF($H89=7,Inscrição!J93,"")</f>
        <v/>
      </c>
      <c r="H89" s="24">
        <f>Inscrição!K93</f>
        <v>6</v>
      </c>
      <c r="I89" s="24"/>
    </row>
    <row r="90" spans="2:9" x14ac:dyDescent="0.25">
      <c r="B90" s="24" t="str">
        <f>IF($H90=7,Inscrição!B94,"")</f>
        <v/>
      </c>
      <c r="C90" s="46" t="str">
        <f>IF($H90=7,Inscrição!C94,"")</f>
        <v/>
      </c>
      <c r="D90" s="24" t="str">
        <f>IF($H90=7,Inscrição!F94,"")</f>
        <v/>
      </c>
      <c r="E90" s="24" t="str">
        <f>IF($H90=7,Inscrição!D94,"")</f>
        <v/>
      </c>
      <c r="F90" s="24" t="str">
        <f>IF($H90=7,Inscrição!G94,"")</f>
        <v/>
      </c>
      <c r="G90" s="24" t="str">
        <f>IF($H90=7,Inscrição!J94,"")</f>
        <v/>
      </c>
      <c r="H90" s="24">
        <f>Inscrição!K94</f>
        <v>6</v>
      </c>
      <c r="I90" s="24"/>
    </row>
    <row r="91" spans="2:9" x14ac:dyDescent="0.25">
      <c r="B91" s="24" t="str">
        <f>IF($H91=7,Inscrição!B95,"")</f>
        <v/>
      </c>
      <c r="C91" s="46" t="str">
        <f>IF($H91=7,Inscrição!C95,"")</f>
        <v/>
      </c>
      <c r="D91" s="24" t="str">
        <f>IF($H91=7,Inscrição!F95,"")</f>
        <v/>
      </c>
      <c r="E91" s="24" t="str">
        <f>IF($H91=7,Inscrição!D95,"")</f>
        <v/>
      </c>
      <c r="F91" s="24" t="str">
        <f>IF($H91=7,Inscrição!G95,"")</f>
        <v/>
      </c>
      <c r="G91" s="24" t="str">
        <f>IF($H91=7,Inscrição!J95,"")</f>
        <v/>
      </c>
      <c r="H91" s="24">
        <f>Inscrição!K95</f>
        <v>6</v>
      </c>
      <c r="I91" s="24"/>
    </row>
    <row r="92" spans="2:9" x14ac:dyDescent="0.25">
      <c r="B92" s="24" t="str">
        <f>IF($H92=7,Inscrição!B96,"")</f>
        <v/>
      </c>
      <c r="C92" s="46" t="str">
        <f>IF($H92=7,Inscrição!C96,"")</f>
        <v/>
      </c>
      <c r="D92" s="24" t="str">
        <f>IF($H92=7,Inscrição!F96,"")</f>
        <v/>
      </c>
      <c r="E92" s="24" t="str">
        <f>IF($H92=7,Inscrição!D96,"")</f>
        <v/>
      </c>
      <c r="F92" s="24" t="str">
        <f>IF($H92=7,Inscrição!G96,"")</f>
        <v/>
      </c>
      <c r="G92" s="24" t="str">
        <f>IF($H92=7,Inscrição!J96,"")</f>
        <v/>
      </c>
      <c r="H92" s="24">
        <f>Inscrição!K96</f>
        <v>6</v>
      </c>
      <c r="I92" s="24"/>
    </row>
    <row r="93" spans="2:9" x14ac:dyDescent="0.25">
      <c r="B93" s="24" t="str">
        <f>IF($H93=7,Inscrição!B97,"")</f>
        <v/>
      </c>
      <c r="C93" s="46" t="str">
        <f>IF($H93=7,Inscrição!C97,"")</f>
        <v/>
      </c>
      <c r="D93" s="24" t="str">
        <f>IF($H93=7,Inscrição!F97,"")</f>
        <v/>
      </c>
      <c r="E93" s="24" t="str">
        <f>IF($H93=7,Inscrição!D97,"")</f>
        <v/>
      </c>
      <c r="F93" s="24" t="str">
        <f>IF($H93=7,Inscrição!G97,"")</f>
        <v/>
      </c>
      <c r="G93" s="24" t="str">
        <f>IF($H93=7,Inscrição!J97,"")</f>
        <v/>
      </c>
      <c r="H93" s="24">
        <f>Inscrição!K97</f>
        <v>6</v>
      </c>
      <c r="I93" s="24"/>
    </row>
    <row r="94" spans="2:9" x14ac:dyDescent="0.25">
      <c r="B94" s="24" t="str">
        <f>IF($H94=7,Inscrição!B98,"")</f>
        <v/>
      </c>
      <c r="C94" s="46" t="str">
        <f>IF($H94=7,Inscrição!C98,"")</f>
        <v/>
      </c>
      <c r="D94" s="24" t="str">
        <f>IF($H94=7,Inscrição!F98,"")</f>
        <v/>
      </c>
      <c r="E94" s="24" t="str">
        <f>IF($H94=7,Inscrição!D98,"")</f>
        <v/>
      </c>
      <c r="F94" s="24" t="str">
        <f>IF($H94=7,Inscrição!G98,"")</f>
        <v/>
      </c>
      <c r="G94" s="24" t="str">
        <f>IF($H94=7,Inscrição!J98,"")</f>
        <v/>
      </c>
      <c r="H94" s="24">
        <f>Inscrição!K98</f>
        <v>6</v>
      </c>
      <c r="I94" s="24"/>
    </row>
    <row r="95" spans="2:9" x14ac:dyDescent="0.25">
      <c r="B95" s="24" t="str">
        <f>IF($H95=7,Inscrição!B99,"")</f>
        <v/>
      </c>
      <c r="C95" s="46" t="str">
        <f>IF($H95=7,Inscrição!C99,"")</f>
        <v/>
      </c>
      <c r="D95" s="24" t="str">
        <f>IF($H95=7,Inscrição!F99,"")</f>
        <v/>
      </c>
      <c r="E95" s="24" t="str">
        <f>IF($H95=7,Inscrição!D99,"")</f>
        <v/>
      </c>
      <c r="F95" s="24" t="str">
        <f>IF($H95=7,Inscrição!G99,"")</f>
        <v/>
      </c>
      <c r="G95" s="24" t="str">
        <f>IF($H95=7,Inscrição!J99,"")</f>
        <v/>
      </c>
      <c r="H95" s="24">
        <f>Inscrição!K99</f>
        <v>6</v>
      </c>
      <c r="I95" s="24"/>
    </row>
    <row r="96" spans="2:9" x14ac:dyDescent="0.25">
      <c r="B96" s="24" t="str">
        <f>IF($H96=7,Inscrição!B100,"")</f>
        <v/>
      </c>
      <c r="C96" s="46" t="str">
        <f>IF($H96=7,Inscrição!C100,"")</f>
        <v/>
      </c>
      <c r="D96" s="24" t="str">
        <f>IF($H96=7,Inscrição!F100,"")</f>
        <v/>
      </c>
      <c r="E96" s="24" t="str">
        <f>IF($H96=7,Inscrição!D100,"")</f>
        <v/>
      </c>
      <c r="F96" s="24" t="str">
        <f>IF($H96=7,Inscrição!G100,"")</f>
        <v/>
      </c>
      <c r="G96" s="24" t="str">
        <f>IF($H96=7,Inscrição!J100,"")</f>
        <v/>
      </c>
      <c r="H96" s="24">
        <f>Inscrição!K100</f>
        <v>6</v>
      </c>
      <c r="I96" s="24"/>
    </row>
    <row r="97" spans="2:9" x14ac:dyDescent="0.25">
      <c r="B97" s="24" t="str">
        <f>IF($H97=7,Inscrição!B101,"")</f>
        <v/>
      </c>
      <c r="C97" s="46" t="str">
        <f>IF($H97=7,Inscrição!C101,"")</f>
        <v/>
      </c>
      <c r="D97" s="24" t="str">
        <f>IF($H97=7,Inscrição!F101,"")</f>
        <v/>
      </c>
      <c r="E97" s="24" t="str">
        <f>IF($H97=7,Inscrição!D101,"")</f>
        <v/>
      </c>
      <c r="F97" s="24" t="str">
        <f>IF($H97=7,Inscrição!G101,"")</f>
        <v/>
      </c>
      <c r="G97" s="24" t="str">
        <f>IF($H97=7,Inscrição!J101,"")</f>
        <v/>
      </c>
      <c r="H97" s="24">
        <f>Inscrição!K101</f>
        <v>6</v>
      </c>
      <c r="I97" s="24"/>
    </row>
    <row r="98" spans="2:9" x14ac:dyDescent="0.25">
      <c r="B98" s="24" t="str">
        <f>IF($H98=7,Inscrição!B102,"")</f>
        <v/>
      </c>
      <c r="C98" s="46" t="str">
        <f>IF($H98=7,Inscrição!C102,"")</f>
        <v/>
      </c>
      <c r="D98" s="24" t="str">
        <f>IF($H98=7,Inscrição!F102,"")</f>
        <v/>
      </c>
      <c r="E98" s="24" t="str">
        <f>IF($H98=7,Inscrição!D102,"")</f>
        <v/>
      </c>
      <c r="F98" s="24" t="str">
        <f>IF($H98=7,Inscrição!G102,"")</f>
        <v/>
      </c>
      <c r="G98" s="24" t="str">
        <f>IF($H98=7,Inscrição!J102,"")</f>
        <v/>
      </c>
      <c r="H98" s="24">
        <f>Inscrição!K102</f>
        <v>6</v>
      </c>
      <c r="I98" s="24"/>
    </row>
    <row r="99" spans="2:9" x14ac:dyDescent="0.25">
      <c r="B99" s="24" t="str">
        <f>IF($H99=7,Inscrição!B103,"")</f>
        <v/>
      </c>
      <c r="C99" s="46" t="str">
        <f>IF($H99=7,Inscrição!C103,"")</f>
        <v/>
      </c>
      <c r="D99" s="24" t="str">
        <f>IF($H99=7,Inscrição!F103,"")</f>
        <v/>
      </c>
      <c r="E99" s="24" t="str">
        <f>IF($H99=7,Inscrição!D103,"")</f>
        <v/>
      </c>
      <c r="F99" s="24" t="str">
        <f>IF($H99=7,Inscrição!G103,"")</f>
        <v/>
      </c>
      <c r="G99" s="24" t="str">
        <f>IF($H99=7,Inscrição!J103,"")</f>
        <v/>
      </c>
      <c r="H99" s="24">
        <f>Inscrição!K103</f>
        <v>6</v>
      </c>
      <c r="I99" s="24"/>
    </row>
    <row r="100" spans="2:9" x14ac:dyDescent="0.25">
      <c r="B100" s="24" t="str">
        <f>IF($H100=7,Inscrição!B104,"")</f>
        <v/>
      </c>
      <c r="C100" s="46" t="str">
        <f>IF($H100=7,Inscrição!C104,"")</f>
        <v/>
      </c>
      <c r="D100" s="24" t="str">
        <f>IF($H100=7,Inscrição!F104,"")</f>
        <v/>
      </c>
      <c r="E100" s="24" t="str">
        <f>IF($H100=7,Inscrição!D104,"")</f>
        <v/>
      </c>
      <c r="F100" s="24" t="str">
        <f>IF($H100=7,Inscrição!G104,"")</f>
        <v/>
      </c>
      <c r="G100" s="24" t="str">
        <f>IF($H100=7,Inscrição!J104,"")</f>
        <v/>
      </c>
      <c r="H100" s="24">
        <f>Inscrição!K104</f>
        <v>6</v>
      </c>
      <c r="I100" s="24"/>
    </row>
    <row r="101" spans="2:9" x14ac:dyDescent="0.25">
      <c r="B101" s="24" t="str">
        <f>IF($H101=7,Inscrição!B105,"")</f>
        <v/>
      </c>
      <c r="C101" s="46" t="str">
        <f>IF($H101=7,Inscrição!C105,"")</f>
        <v/>
      </c>
      <c r="D101" s="24" t="str">
        <f>IF($H101=7,Inscrição!F105,"")</f>
        <v/>
      </c>
      <c r="E101" s="24" t="str">
        <f>IF($H101=7,Inscrição!D105,"")</f>
        <v/>
      </c>
      <c r="F101" s="24" t="str">
        <f>IF($H101=7,Inscrição!G105,"")</f>
        <v/>
      </c>
      <c r="G101" s="24" t="str">
        <f>IF($H101=7,Inscrição!J105,"")</f>
        <v/>
      </c>
      <c r="H101" s="24">
        <f>Inscrição!K105</f>
        <v>6</v>
      </c>
      <c r="I101" s="24"/>
    </row>
    <row r="102" spans="2:9" x14ac:dyDescent="0.25">
      <c r="B102" s="24" t="str">
        <f>IF($H102=7,Inscrição!B106,"")</f>
        <v/>
      </c>
      <c r="C102" s="46" t="str">
        <f>IF($H102=7,Inscrição!C106,"")</f>
        <v/>
      </c>
      <c r="D102" s="24" t="str">
        <f>IF($H102=7,Inscrição!F106,"")</f>
        <v/>
      </c>
      <c r="E102" s="24" t="str">
        <f>IF($H102=7,Inscrição!D106,"")</f>
        <v/>
      </c>
      <c r="F102" s="24" t="str">
        <f>IF($H102=7,Inscrição!G106,"")</f>
        <v/>
      </c>
      <c r="G102" s="24" t="str">
        <f>IF($H102=7,Inscrição!J106,"")</f>
        <v/>
      </c>
      <c r="H102" s="24">
        <f>Inscrição!K106</f>
        <v>6</v>
      </c>
      <c r="I102" s="24"/>
    </row>
    <row r="103" spans="2:9" x14ac:dyDescent="0.25">
      <c r="B103" s="24" t="str">
        <f>IF($H103=7,Inscrição!B107,"")</f>
        <v/>
      </c>
      <c r="C103" s="46" t="str">
        <f>IF($H103=7,Inscrição!C107,"")</f>
        <v/>
      </c>
      <c r="D103" s="24" t="str">
        <f>IF($H103=7,Inscrição!F107,"")</f>
        <v/>
      </c>
      <c r="E103" s="24" t="str">
        <f>IF($H103=7,Inscrição!D107,"")</f>
        <v/>
      </c>
      <c r="F103" s="24" t="str">
        <f>IF($H103=7,Inscrição!G107,"")</f>
        <v/>
      </c>
      <c r="G103" s="24" t="str">
        <f>IF($H103=7,Inscrição!J107,"")</f>
        <v/>
      </c>
      <c r="H103" s="24">
        <f>Inscrição!K107</f>
        <v>6</v>
      </c>
      <c r="I103" s="24"/>
    </row>
    <row r="104" spans="2:9" x14ac:dyDescent="0.25">
      <c r="B104" s="24" t="str">
        <f>IF($H104=7,Inscrição!B108,"")</f>
        <v/>
      </c>
      <c r="C104" s="46" t="str">
        <f>IF($H104=7,Inscrição!C108,"")</f>
        <v/>
      </c>
      <c r="D104" s="24" t="str">
        <f>IF($H104=7,Inscrição!F108,"")</f>
        <v/>
      </c>
      <c r="E104" s="24" t="str">
        <f>IF($H104=7,Inscrição!D108,"")</f>
        <v/>
      </c>
      <c r="F104" s="24" t="str">
        <f>IF($H104=7,Inscrição!G108,"")</f>
        <v/>
      </c>
      <c r="G104" s="24" t="str">
        <f>IF($H104=7,Inscrição!J108,"")</f>
        <v/>
      </c>
      <c r="H104" s="24">
        <f>Inscrição!K108</f>
        <v>6</v>
      </c>
      <c r="I104" s="24"/>
    </row>
    <row r="105" spans="2:9" x14ac:dyDescent="0.25">
      <c r="B105" s="24" t="str">
        <f>IF($H105=7,Inscrição!B109,"")</f>
        <v/>
      </c>
      <c r="C105" s="46" t="str">
        <f>IF($H105=7,Inscrição!C109,"")</f>
        <v/>
      </c>
      <c r="D105" s="24" t="str">
        <f>IF($H105=7,Inscrição!F109,"")</f>
        <v/>
      </c>
      <c r="E105" s="24" t="str">
        <f>IF($H105=7,Inscrição!D109,"")</f>
        <v/>
      </c>
      <c r="F105" s="24" t="str">
        <f>IF($H105=7,Inscrição!G109,"")</f>
        <v/>
      </c>
      <c r="G105" s="24" t="str">
        <f>IF($H105=7,Inscrição!J109,"")</f>
        <v/>
      </c>
      <c r="H105" s="24">
        <f>Inscrição!K109</f>
        <v>6</v>
      </c>
      <c r="I105" s="24"/>
    </row>
    <row r="106" spans="2:9" x14ac:dyDescent="0.25">
      <c r="B106" s="24" t="str">
        <f>IF($H106=7,Inscrição!B110,"")</f>
        <v/>
      </c>
      <c r="C106" s="46" t="str">
        <f>IF($H106=7,Inscrição!C110,"")</f>
        <v/>
      </c>
      <c r="D106" s="24" t="str">
        <f>IF($H106=7,Inscrição!F110,"")</f>
        <v/>
      </c>
      <c r="E106" s="24" t="str">
        <f>IF($H106=7,Inscrição!D110,"")</f>
        <v/>
      </c>
      <c r="F106" s="24" t="str">
        <f>IF($H106=7,Inscrição!G110,"")</f>
        <v/>
      </c>
      <c r="G106" s="24" t="str">
        <f>IF($H106=7,Inscrição!J110,"")</f>
        <v/>
      </c>
      <c r="H106" s="24">
        <f>Inscrição!K110</f>
        <v>6</v>
      </c>
    </row>
    <row r="107" spans="2:9" x14ac:dyDescent="0.25">
      <c r="B107" s="24" t="str">
        <f>IF($H107=7,Inscrição!B111,"")</f>
        <v/>
      </c>
      <c r="C107" s="46" t="str">
        <f>IF($H107=7,Inscrição!C111,"")</f>
        <v/>
      </c>
      <c r="D107" s="24" t="str">
        <f>IF($H107=7,Inscrição!F111,"")</f>
        <v/>
      </c>
      <c r="E107" s="24" t="str">
        <f>IF($H107=7,Inscrição!D111,"")</f>
        <v/>
      </c>
      <c r="F107" s="24" t="str">
        <f>IF($H107=7,Inscrição!G111,"")</f>
        <v/>
      </c>
      <c r="G107" s="24" t="str">
        <f>IF($H107=7,Inscrição!J111,"")</f>
        <v/>
      </c>
      <c r="H107" s="24">
        <f>Inscrição!K111</f>
        <v>6</v>
      </c>
    </row>
    <row r="108" spans="2:9" x14ac:dyDescent="0.25">
      <c r="B108" s="24"/>
      <c r="C108" s="46"/>
      <c r="D108" s="24"/>
      <c r="E108" s="24"/>
      <c r="F108" s="24"/>
      <c r="G108" s="24"/>
      <c r="H108" s="24"/>
    </row>
    <row r="109" spans="2:9" x14ac:dyDescent="0.25">
      <c r="B109" s="24"/>
      <c r="C109" s="47"/>
      <c r="D109" s="24"/>
      <c r="E109" s="24"/>
      <c r="F109" s="24"/>
      <c r="G109" s="24"/>
      <c r="H109" s="24"/>
    </row>
    <row r="110" spans="2:9" x14ac:dyDescent="0.25">
      <c r="B110" s="24">
        <v>0</v>
      </c>
      <c r="C110" s="47"/>
      <c r="D110" s="24"/>
      <c r="E110" s="24"/>
      <c r="F110" s="24"/>
      <c r="G110" s="24"/>
      <c r="H110" s="24"/>
    </row>
    <row r="111" spans="2:9" x14ac:dyDescent="0.25">
      <c r="B111" s="24"/>
      <c r="C111" s="47"/>
      <c r="D111" s="24"/>
      <c r="E111" s="24"/>
      <c r="F111" s="24"/>
      <c r="G111" s="24"/>
      <c r="H111" s="24"/>
    </row>
    <row r="112" spans="2:9" x14ac:dyDescent="0.25">
      <c r="B112" s="24"/>
      <c r="C112" s="47"/>
      <c r="D112" s="24"/>
      <c r="E112" s="24"/>
      <c r="F112" s="24"/>
      <c r="G112" s="24"/>
      <c r="H112" s="24"/>
    </row>
  </sheetData>
  <sheetProtection algorithmName="SHA-512" hashValue="E4zbUd+1cPNK8oD3Itpe7+ile3JgQ0dIKoHgeGi5csuo874jY0ZcwEk+gmhAr2rGf/4s0rmRFlhsOGNZspKLmQ==" saltValue="pL9XEAgy/UJszsm5XB1w8g==" spinCount="100000" sheet="1" objects="1" scenarios="1"/>
  <mergeCells count="37">
    <mergeCell ref="J30:J31"/>
    <mergeCell ref="J32:J33"/>
    <mergeCell ref="J34:J35"/>
    <mergeCell ref="J36:J37"/>
    <mergeCell ref="J38:J39"/>
    <mergeCell ref="J26:J27"/>
    <mergeCell ref="M26:M27"/>
    <mergeCell ref="W26:W27"/>
    <mergeCell ref="J28:J29"/>
    <mergeCell ref="M28:M29"/>
    <mergeCell ref="W28:W29"/>
    <mergeCell ref="J22:J23"/>
    <mergeCell ref="M22:M23"/>
    <mergeCell ref="W22:W23"/>
    <mergeCell ref="J24:J25"/>
    <mergeCell ref="M24:M25"/>
    <mergeCell ref="W24:W25"/>
    <mergeCell ref="J18:J19"/>
    <mergeCell ref="M18:M19"/>
    <mergeCell ref="W18:W19"/>
    <mergeCell ref="J20:J21"/>
    <mergeCell ref="M20:M21"/>
    <mergeCell ref="W20:W21"/>
    <mergeCell ref="R13:V13"/>
    <mergeCell ref="J14:J15"/>
    <mergeCell ref="M14:M15"/>
    <mergeCell ref="W14:W15"/>
    <mergeCell ref="J16:J17"/>
    <mergeCell ref="M16:M17"/>
    <mergeCell ref="W16:W17"/>
    <mergeCell ref="B6:G6"/>
    <mergeCell ref="J6:W6"/>
    <mergeCell ref="J7:W7"/>
    <mergeCell ref="AA7:AA11"/>
    <mergeCell ref="J8:W10"/>
    <mergeCell ref="J11:W12"/>
    <mergeCell ref="X11:X12"/>
  </mergeCells>
  <conditionalFormatting sqref="B8:G112">
    <cfRule type="expression" dxfId="14" priority="15">
      <formula>$H8=7</formula>
    </cfRule>
  </conditionalFormatting>
  <conditionalFormatting sqref="R14:R39">
    <cfRule type="expression" dxfId="13" priority="3">
      <formula>$AL14=1</formula>
    </cfRule>
    <cfRule type="expression" dxfId="12" priority="10">
      <formula>$AK14=1</formula>
    </cfRule>
    <cfRule type="expression" dxfId="11" priority="11">
      <formula>$AE14=1</formula>
    </cfRule>
    <cfRule type="expression" dxfId="10" priority="12">
      <formula>$AD14=1</formula>
    </cfRule>
    <cfRule type="expression" dxfId="9" priority="13">
      <formula>$AC14=1</formula>
    </cfRule>
    <cfRule type="expression" dxfId="8" priority="14">
      <formula>$AB14=1</formula>
    </cfRule>
  </conditionalFormatting>
  <conditionalFormatting sqref="V14:V39">
    <cfRule type="expression" dxfId="7" priority="2">
      <formula>$AK14=1</formula>
    </cfRule>
    <cfRule type="expression" dxfId="6" priority="5">
      <formula>$AJ14=1</formula>
    </cfRule>
    <cfRule type="expression" dxfId="5" priority="6">
      <formula>$AI14=1</formula>
    </cfRule>
    <cfRule type="expression" dxfId="4" priority="7">
      <formula>$AH14=1</formula>
    </cfRule>
    <cfRule type="expression" dxfId="3" priority="8">
      <formula>$AG14=1</formula>
    </cfRule>
    <cfRule type="expression" dxfId="2" priority="9">
      <formula>$AM14=1</formula>
    </cfRule>
  </conditionalFormatting>
  <conditionalFormatting sqref="J11:W12">
    <cfRule type="expression" dxfId="1" priority="4">
      <formula>$X11&lt;&gt;0</formula>
    </cfRule>
  </conditionalFormatting>
  <conditionalFormatting sqref="M14:M29">
    <cfRule type="expression" dxfId="0" priority="1">
      <formula>$AK14=1</formula>
    </cfRule>
  </conditionalFormatting>
  <hyperlinks>
    <hyperlink ref="AA7" location="Menu!A1" display="Menu" xr:uid="{1F55FDCF-65A7-4AA3-989C-0FA07779F32A}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E8A5-6641-485B-9DAE-FBB9E4DBDDF0}">
  <sheetPr codeName="Planilha2"/>
  <dimension ref="A1:S111"/>
  <sheetViews>
    <sheetView showGridLines="0" zoomScale="84" zoomScaleNormal="84" workbookViewId="0">
      <pane xSplit="11" ySplit="11" topLeftCell="L12" activePane="bottomRight" state="frozen"/>
      <selection pane="topRight" activeCell="M1" sqref="M1"/>
      <selection pane="bottomLeft" activeCell="A12" sqref="A12"/>
      <selection pane="bottomRight" activeCell="C5" sqref="C5"/>
    </sheetView>
  </sheetViews>
  <sheetFormatPr defaultRowHeight="15" x14ac:dyDescent="0.25"/>
  <cols>
    <col min="1" max="1" width="1.140625" style="12" customWidth="1"/>
    <col min="2" max="2" width="11.5703125" style="10" customWidth="1"/>
    <col min="3" max="3" width="43.140625" style="11" customWidth="1"/>
    <col min="4" max="4" width="5.28515625" style="11" customWidth="1"/>
    <col min="5" max="5" width="11" style="11" customWidth="1"/>
    <col min="6" max="6" width="7.28515625" style="11" customWidth="1"/>
    <col min="7" max="7" width="9.42578125" style="11" bestFit="1" customWidth="1"/>
    <col min="8" max="8" width="12" style="11" bestFit="1" customWidth="1"/>
    <col min="9" max="9" width="10" style="11" bestFit="1" customWidth="1"/>
    <col min="10" max="10" width="10.28515625" style="11" bestFit="1" customWidth="1"/>
    <col min="11" max="12" width="13.140625" style="11" hidden="1" customWidth="1"/>
    <col min="13" max="16" width="13.140625" style="12" hidden="1" customWidth="1"/>
    <col min="17" max="17" width="1.5703125" style="12" customWidth="1"/>
    <col min="18" max="18" width="13.140625" style="12" customWidth="1"/>
    <col min="19" max="19" width="7.42578125" style="12" customWidth="1"/>
    <col min="20" max="16384" width="9.140625" style="12"/>
  </cols>
  <sheetData>
    <row r="1" spans="1:19" ht="6" customHeight="1" thickBot="1" x14ac:dyDescent="0.3"/>
    <row r="2" spans="1:19" ht="24" thickBot="1" x14ac:dyDescent="0.3">
      <c r="B2" s="111" t="s">
        <v>26</v>
      </c>
      <c r="C2" s="112"/>
      <c r="D2" s="112"/>
      <c r="E2" s="112"/>
      <c r="F2" s="112"/>
      <c r="G2" s="112"/>
      <c r="H2" s="112"/>
      <c r="I2" s="112"/>
      <c r="J2" s="113"/>
      <c r="K2" s="19"/>
      <c r="L2" s="11">
        <v>1</v>
      </c>
      <c r="M2" s="12" t="s">
        <v>48</v>
      </c>
    </row>
    <row r="3" spans="1:19" ht="21" x14ac:dyDescent="0.25">
      <c r="B3" s="114" t="s">
        <v>44</v>
      </c>
      <c r="C3" s="115"/>
      <c r="D3" s="115"/>
      <c r="E3" s="115"/>
      <c r="F3" s="115"/>
      <c r="G3" s="115"/>
      <c r="H3" s="115"/>
      <c r="I3" s="115"/>
      <c r="J3" s="116"/>
      <c r="K3" s="19"/>
      <c r="L3" s="11">
        <v>2</v>
      </c>
      <c r="M3" s="12" t="s">
        <v>52</v>
      </c>
      <c r="R3" s="104" t="s">
        <v>53</v>
      </c>
    </row>
    <row r="4" spans="1:19" ht="15" customHeight="1" x14ac:dyDescent="0.25">
      <c r="B4" s="20" t="s">
        <v>27</v>
      </c>
      <c r="C4" s="3"/>
      <c r="D4" s="15"/>
      <c r="E4" s="120" t="s">
        <v>29</v>
      </c>
      <c r="F4" s="120"/>
      <c r="G4" s="123"/>
      <c r="H4" s="123"/>
      <c r="I4" s="123"/>
      <c r="J4" s="124"/>
      <c r="L4" s="11">
        <v>3</v>
      </c>
      <c r="M4" s="12" t="s">
        <v>49</v>
      </c>
      <c r="R4" s="105"/>
    </row>
    <row r="5" spans="1:19" ht="16.5" customHeight="1" x14ac:dyDescent="0.25">
      <c r="A5" s="86" t="str">
        <f>IF(C5&lt;&gt;"",INDEX(Dados!K1:K28,MATCH(Inscrição!C5,Dados!L1:L28,0),1),"")</f>
        <v xml:space="preserve"> </v>
      </c>
      <c r="B5" s="20" t="s">
        <v>28</v>
      </c>
      <c r="C5" s="85" t="s">
        <v>170</v>
      </c>
      <c r="D5" s="15"/>
      <c r="E5" s="120" t="s">
        <v>30</v>
      </c>
      <c r="F5" s="120"/>
      <c r="G5" s="123"/>
      <c r="H5" s="123"/>
      <c r="I5" s="123"/>
      <c r="J5" s="124"/>
      <c r="L5" s="11">
        <v>4</v>
      </c>
      <c r="M5" s="12" t="s">
        <v>50</v>
      </c>
      <c r="R5" s="105"/>
    </row>
    <row r="6" spans="1:19" ht="15" customHeight="1" x14ac:dyDescent="0.25">
      <c r="B6" s="21" t="s">
        <v>43</v>
      </c>
      <c r="C6" s="5"/>
      <c r="D6" s="15"/>
      <c r="E6" s="120" t="s">
        <v>31</v>
      </c>
      <c r="F6" s="120"/>
      <c r="G6" s="121"/>
      <c r="H6" s="121"/>
      <c r="I6" s="121"/>
      <c r="J6" s="122"/>
      <c r="L6" s="11">
        <v>5</v>
      </c>
      <c r="M6" s="12" t="s">
        <v>51</v>
      </c>
      <c r="R6" s="105"/>
    </row>
    <row r="7" spans="1:19" ht="6" customHeight="1" thickBot="1" x14ac:dyDescent="0.3">
      <c r="B7" s="22"/>
      <c r="C7" s="15"/>
      <c r="D7" s="15"/>
      <c r="E7" s="15"/>
      <c r="F7" s="15"/>
      <c r="G7" s="15"/>
      <c r="H7" s="15"/>
      <c r="I7" s="15"/>
      <c r="J7" s="23"/>
      <c r="L7" s="11">
        <v>6</v>
      </c>
      <c r="M7" s="12" t="str">
        <f ca="1">CONCATENATE("Para fazer a inscrição do atleta ",INDEX(B12:B111,MATCH(6,K12:K111,0),1)," Inicie digitando o Nome completo do atleta na coluna C")</f>
        <v>Para fazer a inscrição do atleta  Inicie digitando o Nome completo do atleta na coluna C</v>
      </c>
      <c r="R7" s="106"/>
    </row>
    <row r="8" spans="1:19" ht="37.5" customHeight="1" x14ac:dyDescent="0.25">
      <c r="B8" s="117" t="str">
        <f ca="1">INDEX(M2:M7,MATCH(K8,L2:L7,0),1)</f>
        <v>Para fazer a inscrição do atleta  Inicie digitando o Nome completo do atleta na coluna C</v>
      </c>
      <c r="C8" s="118"/>
      <c r="D8" s="118"/>
      <c r="E8" s="118"/>
      <c r="F8" s="118"/>
      <c r="G8" s="118"/>
      <c r="H8" s="118"/>
      <c r="I8" s="118"/>
      <c r="J8" s="119"/>
      <c r="K8" s="11">
        <f>SMALL(K12:K111,1)</f>
        <v>6</v>
      </c>
    </row>
    <row r="9" spans="1:19" ht="6" customHeight="1" x14ac:dyDescent="0.25">
      <c r="B9" s="22"/>
      <c r="C9" s="15"/>
      <c r="D9" s="15"/>
      <c r="E9" s="15"/>
      <c r="F9" s="15"/>
      <c r="G9" s="15"/>
      <c r="H9" s="15"/>
      <c r="I9" s="15"/>
      <c r="J9" s="23"/>
    </row>
    <row r="10" spans="1:19" ht="18.75" customHeight="1" x14ac:dyDescent="0.25">
      <c r="B10" s="107" t="s">
        <v>6</v>
      </c>
      <c r="C10" s="108"/>
      <c r="D10" s="108"/>
      <c r="E10" s="108"/>
      <c r="F10" s="108"/>
      <c r="G10" s="108"/>
      <c r="H10" s="108"/>
      <c r="I10" s="109" t="s">
        <v>8</v>
      </c>
      <c r="J10" s="110"/>
      <c r="K10" s="14"/>
      <c r="L10" s="103"/>
      <c r="M10" s="103"/>
      <c r="N10" s="103"/>
      <c r="O10" s="103"/>
      <c r="P10" s="103"/>
      <c r="Q10" s="103"/>
      <c r="R10" s="103"/>
      <c r="S10" s="103"/>
    </row>
    <row r="11" spans="1:19" ht="15" customHeight="1" x14ac:dyDescent="0.25">
      <c r="B11" s="25" t="s">
        <v>1</v>
      </c>
      <c r="C11" s="17" t="s">
        <v>0</v>
      </c>
      <c r="D11" s="17" t="s">
        <v>2</v>
      </c>
      <c r="E11" s="17" t="s">
        <v>3</v>
      </c>
      <c r="F11" s="17" t="s">
        <v>4</v>
      </c>
      <c r="G11" s="17" t="s">
        <v>5</v>
      </c>
      <c r="H11" s="17" t="s">
        <v>32</v>
      </c>
      <c r="I11" s="17" t="s">
        <v>77</v>
      </c>
      <c r="J11" s="26" t="s">
        <v>7</v>
      </c>
      <c r="K11" s="18"/>
      <c r="L11" s="11" t="s">
        <v>2</v>
      </c>
      <c r="M11" s="11" t="s">
        <v>46</v>
      </c>
      <c r="N11" s="11" t="s">
        <v>33</v>
      </c>
      <c r="O11" s="11" t="s">
        <v>47</v>
      </c>
      <c r="P11" s="11" t="s">
        <v>7</v>
      </c>
      <c r="Q11" s="11"/>
      <c r="R11" s="11"/>
      <c r="S11" s="11"/>
    </row>
    <row r="12" spans="1:19" x14ac:dyDescent="0.25">
      <c r="B12" s="87" t="str">
        <f ca="1">IF(AND($A$5&gt;0,G12&lt;&gt;""),CONCATENATE($A$5,INDEX(Dados!$O$2:$O$15,MATCH(Inscrição!G12,Dados!$N$2:$N$15,0),1),IF(COUNTIF(G$12:G12,G12)&gt;9,COUNTIF(G$12:G12,G12),CONCATENATE("0",COUNTIF(G$12:G12,G12)))),"")</f>
        <v/>
      </c>
      <c r="C12" s="7"/>
      <c r="D12" s="3"/>
      <c r="E12" s="8"/>
      <c r="F12" s="13" t="str">
        <f ca="1">IF(E12&gt;0,YEAR(TODAY())-YEAR(E12),"")</f>
        <v/>
      </c>
      <c r="G12" s="13" t="str">
        <f ca="1">IF(AND(D12&gt;0,F12&lt;&gt;""),INDEX(Dados!E$3:E$184,MATCH(CONCATENATE(D12,F12),Dados!D$3:D$184,0),1),"")</f>
        <v/>
      </c>
      <c r="H12" s="3"/>
      <c r="I12" s="3"/>
      <c r="J12" s="27"/>
      <c r="K12" s="31">
        <f>IF(C12&gt;0,IF(L12&gt;0,L12,IF(M12&gt;0,M12,IF(N12&gt;0,N12,IF(O12&gt;0,O12,P12)))),6)</f>
        <v>6</v>
      </c>
      <c r="L12" s="11">
        <f>IF(AND(D12&lt;&gt;"M",D12&lt;&gt;"F"),1,0)</f>
        <v>1</v>
      </c>
      <c r="M12" s="12">
        <f ca="1">IF(ISERROR(F12),2,IF(AND(F12&gt;10,F12&lt;101),0,2))</f>
        <v>2</v>
      </c>
      <c r="N12" s="12">
        <f>IF(OR(H12="PP",H12="P",H12="M",H12="G",H12="GG"),0,3)</f>
        <v>3</v>
      </c>
      <c r="O12" s="12">
        <f>IF(I12&gt;0,0,4)</f>
        <v>4</v>
      </c>
      <c r="P12" s="12">
        <f>IF(AND(J12&lt;&gt;"S",J12&lt;&gt;"N"),5,7)</f>
        <v>5</v>
      </c>
    </row>
    <row r="13" spans="1:19" x14ac:dyDescent="0.25">
      <c r="B13" s="87" t="str">
        <f ca="1">IF(AND($A$5&gt;0,G13&lt;&gt;""),CONCATENATE($A$5,INDEX(Dados!$O$2:$O$15,MATCH(Inscrição!G13,Dados!$N$2:$N$15,0),1),IF(COUNTIF(G$12:G13,G13)&gt;9,COUNTIF(G$12:G13,G13),CONCATENATE("0",COUNTIF(G$12:G13,G13)))),"")</f>
        <v/>
      </c>
      <c r="C13" s="7"/>
      <c r="D13" s="4"/>
      <c r="E13" s="8"/>
      <c r="F13" s="90" t="str">
        <f t="shared" ref="F13:F76" ca="1" si="0">IF(E13&gt;0,YEAR(TODAY())-YEAR(E13),"")</f>
        <v/>
      </c>
      <c r="G13" s="13" t="str">
        <f ca="1">IF(AND(D13&gt;0,F13&lt;&gt;""),INDEX(Dados!E$3:E$184,MATCH(CONCATENATE(D13,F13),Dados!D$3:D$184,0),1),"")</f>
        <v/>
      </c>
      <c r="H13" s="4"/>
      <c r="I13" s="4"/>
      <c r="J13" s="27"/>
      <c r="K13" s="31">
        <f t="shared" ref="K13:K76" si="1">IF(C13&gt;0,IF(L13&gt;0,L13,IF(M13&gt;0,M13,IF(N13&gt;0,N13,IF(O13&gt;0,O13,P13)))),6)</f>
        <v>6</v>
      </c>
      <c r="L13" s="11">
        <f t="shared" ref="L13:L76" si="2">IF(AND(D13&lt;&gt;"M",D13&lt;&gt;"F"),1,0)</f>
        <v>1</v>
      </c>
      <c r="M13" s="12">
        <f t="shared" ref="M13:M76" ca="1" si="3">IF(ISERROR(F13),2,IF(AND(F13&gt;10,F13&lt;101),0,2))</f>
        <v>2</v>
      </c>
      <c r="N13" s="12">
        <f t="shared" ref="N13:N76" si="4">IF(OR(H13="PP",H13="P",H13="M",H13="G",H13="GG"),0,3)</f>
        <v>3</v>
      </c>
      <c r="O13" s="12">
        <f t="shared" ref="O13:O76" si="5">IF(I13&gt;0,0,4)</f>
        <v>4</v>
      </c>
      <c r="P13" s="12">
        <f t="shared" ref="P13:P76" si="6">IF(AND(J13&lt;&gt;"S",J13&lt;&gt;"N"),5,7)</f>
        <v>5</v>
      </c>
    </row>
    <row r="14" spans="1:19" x14ac:dyDescent="0.25">
      <c r="B14" s="87" t="str">
        <f ca="1">IF(AND($A$5&gt;0,G14&lt;&gt;""),CONCATENATE($A$5,INDEX(Dados!$O$2:$O$15,MATCH(Inscrição!G14,Dados!$N$2:$N$15,0),1),IF(COUNTIF(G$12:G14,G14)&gt;9,COUNTIF(G$12:G14,G14),CONCATENATE("0",COUNTIF(G$12:G14,G14)))),"")</f>
        <v/>
      </c>
      <c r="C14" s="7"/>
      <c r="D14" s="4"/>
      <c r="E14" s="8"/>
      <c r="F14" s="90" t="str">
        <f t="shared" ca="1" si="0"/>
        <v/>
      </c>
      <c r="G14" s="13" t="str">
        <f ca="1">IF(AND(D14&gt;0,F14&lt;&gt;""),INDEX(Dados!E$3:E$184,MATCH(CONCATENATE(D14,F14),Dados!D$3:D$184,0),1),"")</f>
        <v/>
      </c>
      <c r="H14" s="4"/>
      <c r="I14" s="4"/>
      <c r="J14" s="27"/>
      <c r="K14" s="31">
        <f t="shared" si="1"/>
        <v>6</v>
      </c>
      <c r="L14" s="11">
        <f t="shared" si="2"/>
        <v>1</v>
      </c>
      <c r="M14" s="12">
        <f t="shared" ca="1" si="3"/>
        <v>2</v>
      </c>
      <c r="N14" s="12">
        <f t="shared" si="4"/>
        <v>3</v>
      </c>
      <c r="O14" s="12">
        <f t="shared" si="5"/>
        <v>4</v>
      </c>
      <c r="P14" s="12">
        <f t="shared" si="6"/>
        <v>5</v>
      </c>
    </row>
    <row r="15" spans="1:19" x14ac:dyDescent="0.25">
      <c r="B15" s="87" t="str">
        <f ca="1">IF(AND($A$5&gt;0,G15&lt;&gt;""),CONCATENATE($A$5,INDEX(Dados!$O$2:$O$15,MATCH(Inscrição!G15,Dados!$N$2:$N$15,0),1),IF(COUNTIF(G$12:G15,G15)&gt;9,COUNTIF(G$12:G15,G15),CONCATENATE("0",COUNTIF(G$12:G15,G15)))),"")</f>
        <v/>
      </c>
      <c r="C15" s="7"/>
      <c r="D15" s="4"/>
      <c r="E15" s="8"/>
      <c r="F15" s="90" t="str">
        <f t="shared" ca="1" si="0"/>
        <v/>
      </c>
      <c r="G15" s="13" t="str">
        <f ca="1">IF(AND(D15&gt;0,F15&lt;&gt;""),INDEX(Dados!E$3:E$184,MATCH(CONCATENATE(D15,F15),Dados!D$3:D$184,0),1),"")</f>
        <v/>
      </c>
      <c r="H15" s="4"/>
      <c r="I15" s="43"/>
      <c r="J15" s="27"/>
      <c r="K15" s="31">
        <f t="shared" si="1"/>
        <v>6</v>
      </c>
      <c r="L15" s="11">
        <f t="shared" si="2"/>
        <v>1</v>
      </c>
      <c r="M15" s="12">
        <f t="shared" ca="1" si="3"/>
        <v>2</v>
      </c>
      <c r="N15" s="12">
        <f t="shared" si="4"/>
        <v>3</v>
      </c>
      <c r="O15" s="12">
        <f t="shared" si="5"/>
        <v>4</v>
      </c>
      <c r="P15" s="12">
        <f t="shared" si="6"/>
        <v>5</v>
      </c>
    </row>
    <row r="16" spans="1:19" x14ac:dyDescent="0.25">
      <c r="B16" s="87" t="str">
        <f ca="1">IF(AND($A$5&gt;0,G16&lt;&gt;""),CONCATENATE($A$5,INDEX(Dados!$O$2:$O$15,MATCH(Inscrição!G16,Dados!$N$2:$N$15,0),1),IF(COUNTIF(G$12:G16,G16)&gt;9,COUNTIF(G$12:G16,G16),CONCATENATE("0",COUNTIF(G$12:G16,G16)))),"")</f>
        <v/>
      </c>
      <c r="C16" s="7"/>
      <c r="D16" s="4"/>
      <c r="E16" s="8"/>
      <c r="F16" s="90" t="str">
        <f t="shared" ca="1" si="0"/>
        <v/>
      </c>
      <c r="G16" s="13" t="str">
        <f ca="1">IF(AND(D16&gt;0,F16&lt;&gt;""),INDEX(Dados!E$3:E$184,MATCH(CONCATENATE(D16,F16),Dados!D$3:D$184,0),1),"")</f>
        <v/>
      </c>
      <c r="H16" s="4"/>
      <c r="I16" s="43"/>
      <c r="J16" s="27"/>
      <c r="K16" s="31">
        <f t="shared" si="1"/>
        <v>6</v>
      </c>
      <c r="L16" s="11">
        <f t="shared" si="2"/>
        <v>1</v>
      </c>
      <c r="M16" s="12">
        <f t="shared" ca="1" si="3"/>
        <v>2</v>
      </c>
      <c r="N16" s="12">
        <f t="shared" si="4"/>
        <v>3</v>
      </c>
      <c r="O16" s="12">
        <f t="shared" si="5"/>
        <v>4</v>
      </c>
      <c r="P16" s="12">
        <f t="shared" si="6"/>
        <v>5</v>
      </c>
    </row>
    <row r="17" spans="2:16" x14ac:dyDescent="0.25">
      <c r="B17" s="87" t="str">
        <f ca="1">IF(AND($A$5&gt;0,G17&lt;&gt;""),CONCATENATE($A$5,INDEX(Dados!$O$2:$O$15,MATCH(Inscrição!G17,Dados!$N$2:$N$15,0),1),IF(COUNTIF(G$12:G17,G17)&gt;9,COUNTIF(G$12:G17,G17),CONCATENATE("0",COUNTIF(G$12:G17,G17)))),"")</f>
        <v/>
      </c>
      <c r="C17" s="7"/>
      <c r="D17" s="4"/>
      <c r="E17" s="8"/>
      <c r="F17" s="90" t="str">
        <f t="shared" ca="1" si="0"/>
        <v/>
      </c>
      <c r="G17" s="13" t="str">
        <f ca="1">IF(AND(D17&gt;0,F17&lt;&gt;""),INDEX(Dados!E$3:E$184,MATCH(CONCATENATE(D17,F17),Dados!D$3:D$184,0),1),"")</f>
        <v/>
      </c>
      <c r="H17" s="4"/>
      <c r="I17" s="43"/>
      <c r="J17" s="27"/>
      <c r="K17" s="31">
        <f t="shared" si="1"/>
        <v>6</v>
      </c>
      <c r="L17" s="11">
        <f t="shared" si="2"/>
        <v>1</v>
      </c>
      <c r="M17" s="12">
        <f t="shared" ca="1" si="3"/>
        <v>2</v>
      </c>
      <c r="N17" s="12">
        <f t="shared" si="4"/>
        <v>3</v>
      </c>
      <c r="O17" s="12">
        <f t="shared" si="5"/>
        <v>4</v>
      </c>
      <c r="P17" s="12">
        <f t="shared" si="6"/>
        <v>5</v>
      </c>
    </row>
    <row r="18" spans="2:16" x14ac:dyDescent="0.25">
      <c r="B18" s="87" t="str">
        <f ca="1">IF(AND($A$5&gt;0,G18&lt;&gt;""),CONCATENATE($A$5,INDEX(Dados!$O$2:$O$15,MATCH(Inscrição!G18,Dados!$N$2:$N$15,0),1),IF(COUNTIF(G$12:G18,G18)&gt;9,COUNTIF(G$12:G18,G18),CONCATENATE("0",COUNTIF(G$12:G18,G18)))),"")</f>
        <v/>
      </c>
      <c r="C18" s="7"/>
      <c r="D18" s="4"/>
      <c r="E18" s="8"/>
      <c r="F18" s="90" t="str">
        <f t="shared" ca="1" si="0"/>
        <v/>
      </c>
      <c r="G18" s="13" t="str">
        <f ca="1">IF(AND(D18&gt;0,F18&lt;&gt;""),INDEX(Dados!E$3:E$184,MATCH(CONCATENATE(D18,F18),Dados!D$3:D$184,0),1),"")</f>
        <v/>
      </c>
      <c r="H18" s="4"/>
      <c r="I18" s="43"/>
      <c r="J18" s="27"/>
      <c r="K18" s="31">
        <f t="shared" si="1"/>
        <v>6</v>
      </c>
      <c r="L18" s="11">
        <f t="shared" si="2"/>
        <v>1</v>
      </c>
      <c r="M18" s="12">
        <f t="shared" ca="1" si="3"/>
        <v>2</v>
      </c>
      <c r="N18" s="12">
        <f t="shared" si="4"/>
        <v>3</v>
      </c>
      <c r="O18" s="12">
        <f t="shared" si="5"/>
        <v>4</v>
      </c>
      <c r="P18" s="12">
        <f t="shared" si="6"/>
        <v>5</v>
      </c>
    </row>
    <row r="19" spans="2:16" x14ac:dyDescent="0.25">
      <c r="B19" s="87" t="str">
        <f ca="1">IF(AND($A$5&gt;0,G19&lt;&gt;""),CONCATENATE($A$5,INDEX(Dados!$O$2:$O$15,MATCH(Inscrição!G19,Dados!$N$2:$N$15,0),1),IF(COUNTIF(G$12:G19,G19)&gt;9,COUNTIF(G$12:G19,G19),CONCATENATE("0",COUNTIF(G$12:G19,G19)))),"")</f>
        <v/>
      </c>
      <c r="C19" s="7"/>
      <c r="D19" s="4"/>
      <c r="E19" s="8"/>
      <c r="F19" s="90" t="str">
        <f t="shared" ca="1" si="0"/>
        <v/>
      </c>
      <c r="G19" s="13" t="str">
        <f ca="1">IF(AND(D19&gt;0,F19&lt;&gt;""),INDEX(Dados!E$3:E$184,MATCH(CONCATENATE(D19,F19),Dados!D$3:D$184,0),1),"")</f>
        <v/>
      </c>
      <c r="H19" s="4"/>
      <c r="I19" s="43"/>
      <c r="J19" s="27"/>
      <c r="K19" s="31">
        <f t="shared" si="1"/>
        <v>6</v>
      </c>
      <c r="L19" s="11">
        <f t="shared" si="2"/>
        <v>1</v>
      </c>
      <c r="M19" s="12">
        <f t="shared" ca="1" si="3"/>
        <v>2</v>
      </c>
      <c r="N19" s="12">
        <f t="shared" si="4"/>
        <v>3</v>
      </c>
      <c r="O19" s="12">
        <f t="shared" si="5"/>
        <v>4</v>
      </c>
      <c r="P19" s="12">
        <f t="shared" si="6"/>
        <v>5</v>
      </c>
    </row>
    <row r="20" spans="2:16" x14ac:dyDescent="0.25">
      <c r="B20" s="87" t="str">
        <f ca="1">IF(AND($A$5&gt;0,G20&lt;&gt;""),CONCATENATE($A$5,INDEX(Dados!$O$2:$O$15,MATCH(Inscrição!G20,Dados!$N$2:$N$15,0),1),IF(COUNTIF(G$12:G20,G20)&gt;9,COUNTIF(G$12:G20,G20),CONCATENATE("0",COUNTIF(G$12:G20,G20)))),"")</f>
        <v/>
      </c>
      <c r="C20" s="7"/>
      <c r="D20" s="4"/>
      <c r="E20" s="8"/>
      <c r="F20" s="90" t="str">
        <f t="shared" ca="1" si="0"/>
        <v/>
      </c>
      <c r="G20" s="13" t="str">
        <f ca="1">IF(AND(D20&gt;0,F20&lt;&gt;""),INDEX(Dados!E$3:E$184,MATCH(CONCATENATE(D20,F20),Dados!D$3:D$184,0),1),"")</f>
        <v/>
      </c>
      <c r="H20" s="4"/>
      <c r="I20" s="43"/>
      <c r="J20" s="27"/>
      <c r="K20" s="31">
        <f t="shared" si="1"/>
        <v>6</v>
      </c>
      <c r="L20" s="11">
        <f t="shared" si="2"/>
        <v>1</v>
      </c>
      <c r="M20" s="12">
        <f t="shared" ca="1" si="3"/>
        <v>2</v>
      </c>
      <c r="N20" s="12">
        <f t="shared" si="4"/>
        <v>3</v>
      </c>
      <c r="O20" s="12">
        <f t="shared" si="5"/>
        <v>4</v>
      </c>
      <c r="P20" s="12">
        <f t="shared" si="6"/>
        <v>5</v>
      </c>
    </row>
    <row r="21" spans="2:16" x14ac:dyDescent="0.25">
      <c r="B21" s="87" t="str">
        <f ca="1">IF(AND($A$5&gt;0,G21&lt;&gt;""),CONCATENATE($A$5,INDEX(Dados!$O$2:$O$15,MATCH(Inscrição!G21,Dados!$N$2:$N$15,0),1),IF(COUNTIF(G$12:G21,G21)&gt;9,COUNTIF(G$12:G21,G21),CONCATENATE("0",COUNTIF(G$12:G21,G21)))),"")</f>
        <v/>
      </c>
      <c r="C21" s="7"/>
      <c r="D21" s="4"/>
      <c r="E21" s="8"/>
      <c r="F21" s="90" t="str">
        <f t="shared" ca="1" si="0"/>
        <v/>
      </c>
      <c r="G21" s="13" t="str">
        <f ca="1">IF(AND(D21&gt;0,F21&lt;&gt;""),INDEX(Dados!E$3:E$184,MATCH(CONCATENATE(D21,F21),Dados!D$3:D$184,0),1),"")</f>
        <v/>
      </c>
      <c r="H21" s="4"/>
      <c r="I21" s="4"/>
      <c r="J21" s="27"/>
      <c r="K21" s="31">
        <f t="shared" si="1"/>
        <v>6</v>
      </c>
      <c r="L21" s="11">
        <f t="shared" si="2"/>
        <v>1</v>
      </c>
      <c r="M21" s="12">
        <f t="shared" ca="1" si="3"/>
        <v>2</v>
      </c>
      <c r="N21" s="12">
        <f t="shared" si="4"/>
        <v>3</v>
      </c>
      <c r="O21" s="12">
        <f t="shared" si="5"/>
        <v>4</v>
      </c>
      <c r="P21" s="12">
        <f t="shared" si="6"/>
        <v>5</v>
      </c>
    </row>
    <row r="22" spans="2:16" x14ac:dyDescent="0.25">
      <c r="B22" s="87" t="str">
        <f ca="1">IF(AND($A$5&gt;0,G22&lt;&gt;""),CONCATENATE($A$5,INDEX(Dados!$O$2:$O$15,MATCH(Inscrição!G22,Dados!$N$2:$N$15,0),1),IF(COUNTIF(G$12:G22,G22)&gt;9,COUNTIF(G$12:G22,G22),CONCATENATE("0",COUNTIF(G$12:G22,G22)))),"")</f>
        <v/>
      </c>
      <c r="C22" s="7"/>
      <c r="D22" s="4"/>
      <c r="E22" s="8"/>
      <c r="F22" s="90" t="str">
        <f t="shared" ca="1" si="0"/>
        <v/>
      </c>
      <c r="G22" s="13" t="str">
        <f ca="1">IF(AND(D22&gt;0,F22&lt;&gt;""),INDEX(Dados!E$3:E$184,MATCH(CONCATENATE(D22,F22),Dados!D$3:D$184,0),1),"")</f>
        <v/>
      </c>
      <c r="H22" s="4"/>
      <c r="I22" s="4"/>
      <c r="J22" s="27"/>
      <c r="K22" s="31">
        <f t="shared" si="1"/>
        <v>6</v>
      </c>
      <c r="L22" s="11">
        <f t="shared" si="2"/>
        <v>1</v>
      </c>
      <c r="M22" s="12">
        <f t="shared" ca="1" si="3"/>
        <v>2</v>
      </c>
      <c r="N22" s="12">
        <f t="shared" si="4"/>
        <v>3</v>
      </c>
      <c r="O22" s="12">
        <f t="shared" si="5"/>
        <v>4</v>
      </c>
      <c r="P22" s="12">
        <f t="shared" si="6"/>
        <v>5</v>
      </c>
    </row>
    <row r="23" spans="2:16" x14ac:dyDescent="0.25">
      <c r="B23" s="87" t="str">
        <f ca="1">IF(AND($A$5&gt;0,G23&lt;&gt;""),CONCATENATE($A$5,INDEX(Dados!$O$2:$O$15,MATCH(Inscrição!G23,Dados!$N$2:$N$15,0),1),IF(COUNTIF(G$12:G23,G23)&gt;9,COUNTIF(G$12:G23,G23),CONCATENATE("0",COUNTIF(G$12:G23,G23)))),"")</f>
        <v/>
      </c>
      <c r="C23" s="7"/>
      <c r="D23" s="4"/>
      <c r="E23" s="8"/>
      <c r="F23" s="90" t="str">
        <f t="shared" ca="1" si="0"/>
        <v/>
      </c>
      <c r="G23" s="13" t="str">
        <f ca="1">IF(AND(D23&gt;0,F23&lt;&gt;""),INDEX(Dados!E$3:E$184,MATCH(CONCATENATE(D23,F23),Dados!D$3:D$184,0),1),"")</f>
        <v/>
      </c>
      <c r="H23" s="4"/>
      <c r="I23" s="4"/>
      <c r="J23" s="27"/>
      <c r="K23" s="31">
        <f t="shared" si="1"/>
        <v>6</v>
      </c>
      <c r="L23" s="11">
        <f t="shared" si="2"/>
        <v>1</v>
      </c>
      <c r="M23" s="12">
        <f t="shared" ca="1" si="3"/>
        <v>2</v>
      </c>
      <c r="N23" s="12">
        <f t="shared" si="4"/>
        <v>3</v>
      </c>
      <c r="O23" s="12">
        <f t="shared" si="5"/>
        <v>4</v>
      </c>
      <c r="P23" s="12">
        <f t="shared" si="6"/>
        <v>5</v>
      </c>
    </row>
    <row r="24" spans="2:16" x14ac:dyDescent="0.25">
      <c r="B24" s="87" t="str">
        <f ca="1">IF(AND($A$5&gt;0,G24&lt;&gt;""),CONCATENATE($A$5,INDEX(Dados!$O$2:$O$15,MATCH(Inscrição!G24,Dados!$N$2:$N$15,0),1),IF(COUNTIF(G$12:G24,G24)&gt;9,COUNTIF(G$12:G24,G24),CONCATENATE("0",COUNTIF(G$12:G24,G24)))),"")</f>
        <v/>
      </c>
      <c r="C24" s="7"/>
      <c r="D24" s="4"/>
      <c r="E24" s="8"/>
      <c r="F24" s="90" t="str">
        <f t="shared" ca="1" si="0"/>
        <v/>
      </c>
      <c r="G24" s="13" t="str">
        <f ca="1">IF(AND(D24&gt;0,F24&lt;&gt;""),INDEX(Dados!E$3:E$184,MATCH(CONCATENATE(D24,F24),Dados!D$3:D$184,0),1),"")</f>
        <v/>
      </c>
      <c r="H24" s="4"/>
      <c r="I24" s="4"/>
      <c r="J24" s="27"/>
      <c r="K24" s="31">
        <f t="shared" si="1"/>
        <v>6</v>
      </c>
      <c r="L24" s="11">
        <f t="shared" si="2"/>
        <v>1</v>
      </c>
      <c r="M24" s="12">
        <f t="shared" ca="1" si="3"/>
        <v>2</v>
      </c>
      <c r="N24" s="12">
        <f t="shared" si="4"/>
        <v>3</v>
      </c>
      <c r="O24" s="12">
        <f t="shared" si="5"/>
        <v>4</v>
      </c>
      <c r="P24" s="12">
        <f t="shared" si="6"/>
        <v>5</v>
      </c>
    </row>
    <row r="25" spans="2:16" x14ac:dyDescent="0.25">
      <c r="B25" s="87" t="str">
        <f ca="1">IF(AND($A$5&gt;0,G25&lt;&gt;""),CONCATENATE($A$5,INDEX(Dados!$O$2:$O$15,MATCH(Inscrição!G25,Dados!$N$2:$N$15,0),1),IF(COUNTIF(G$12:G25,G25)&gt;9,COUNTIF(G$12:G25,G25),CONCATENATE("0",COUNTIF(G$12:G25,G25)))),"")</f>
        <v/>
      </c>
      <c r="C25" s="7"/>
      <c r="D25" s="4"/>
      <c r="E25" s="8"/>
      <c r="F25" s="90" t="str">
        <f t="shared" ca="1" si="0"/>
        <v/>
      </c>
      <c r="G25" s="13" t="str">
        <f ca="1">IF(AND(D25&gt;0,F25&lt;&gt;""),INDEX(Dados!E$3:E$184,MATCH(CONCATENATE(D25,F25),Dados!D$3:D$184,0),1),"")</f>
        <v/>
      </c>
      <c r="H25" s="4"/>
      <c r="I25" s="4"/>
      <c r="J25" s="27"/>
      <c r="K25" s="31">
        <f t="shared" si="1"/>
        <v>6</v>
      </c>
      <c r="L25" s="11">
        <f t="shared" si="2"/>
        <v>1</v>
      </c>
      <c r="M25" s="12">
        <f t="shared" ca="1" si="3"/>
        <v>2</v>
      </c>
      <c r="N25" s="12">
        <f t="shared" si="4"/>
        <v>3</v>
      </c>
      <c r="O25" s="12">
        <f t="shared" si="5"/>
        <v>4</v>
      </c>
      <c r="P25" s="12">
        <f t="shared" si="6"/>
        <v>5</v>
      </c>
    </row>
    <row r="26" spans="2:16" x14ac:dyDescent="0.25">
      <c r="B26" s="87" t="str">
        <f ca="1">IF(AND($A$5&gt;0,G26&lt;&gt;""),CONCATENATE($A$5,INDEX(Dados!$O$2:$O$15,MATCH(Inscrição!G26,Dados!$N$2:$N$15,0),1),IF(COUNTIF(G$12:G26,G26)&gt;9,COUNTIF(G$12:G26,G26),CONCATENATE("0",COUNTIF(G$12:G26,G26)))),"")</f>
        <v/>
      </c>
      <c r="C26" s="7"/>
      <c r="D26" s="4"/>
      <c r="E26" s="8"/>
      <c r="F26" s="90" t="str">
        <f t="shared" ca="1" si="0"/>
        <v/>
      </c>
      <c r="G26" s="13" t="str">
        <f ca="1">IF(AND(D26&gt;0,F26&lt;&gt;""),INDEX(Dados!E$3:E$184,MATCH(CONCATENATE(D26,F26),Dados!D$3:D$184,0),1),"")</f>
        <v/>
      </c>
      <c r="H26" s="4"/>
      <c r="I26" s="4"/>
      <c r="J26" s="27"/>
      <c r="K26" s="31">
        <f t="shared" si="1"/>
        <v>6</v>
      </c>
      <c r="L26" s="11">
        <f t="shared" si="2"/>
        <v>1</v>
      </c>
      <c r="M26" s="12">
        <f t="shared" ca="1" si="3"/>
        <v>2</v>
      </c>
      <c r="N26" s="12">
        <f t="shared" si="4"/>
        <v>3</v>
      </c>
      <c r="O26" s="12">
        <f t="shared" si="5"/>
        <v>4</v>
      </c>
      <c r="P26" s="12">
        <f t="shared" si="6"/>
        <v>5</v>
      </c>
    </row>
    <row r="27" spans="2:16" x14ac:dyDescent="0.25">
      <c r="B27" s="87" t="str">
        <f ca="1">IF(AND($A$5&gt;0,G27&lt;&gt;""),CONCATENATE($A$5,INDEX(Dados!$O$2:$O$15,MATCH(Inscrição!G27,Dados!$N$2:$N$15,0),1),IF(COUNTIF(G$12:G27,G27)&gt;9,COUNTIF(G$12:G27,G27),CONCATENATE("0",COUNTIF(G$12:G27,G27)))),"")</f>
        <v/>
      </c>
      <c r="C27" s="7"/>
      <c r="D27" s="4"/>
      <c r="E27" s="8"/>
      <c r="F27" s="90" t="str">
        <f t="shared" ca="1" si="0"/>
        <v/>
      </c>
      <c r="G27" s="13" t="str">
        <f ca="1">IF(AND(D27&gt;0,F27&lt;&gt;""),INDEX(Dados!E$3:E$184,MATCH(CONCATENATE(D27,F27),Dados!D$3:D$184,0),1),"")</f>
        <v/>
      </c>
      <c r="H27" s="4"/>
      <c r="I27" s="4"/>
      <c r="J27" s="27"/>
      <c r="K27" s="31">
        <f t="shared" si="1"/>
        <v>6</v>
      </c>
      <c r="L27" s="11">
        <f t="shared" si="2"/>
        <v>1</v>
      </c>
      <c r="M27" s="12">
        <f t="shared" ca="1" si="3"/>
        <v>2</v>
      </c>
      <c r="N27" s="12">
        <f t="shared" si="4"/>
        <v>3</v>
      </c>
      <c r="O27" s="12">
        <f t="shared" si="5"/>
        <v>4</v>
      </c>
      <c r="P27" s="12">
        <f t="shared" si="6"/>
        <v>5</v>
      </c>
    </row>
    <row r="28" spans="2:16" x14ac:dyDescent="0.25">
      <c r="B28" s="87" t="str">
        <f ca="1">IF(AND($A$5&gt;0,G28&lt;&gt;""),CONCATENATE($A$5,INDEX(Dados!$O$2:$O$15,MATCH(Inscrição!G28,Dados!$N$2:$N$15,0),1),IF(COUNTIF(G$12:G28,G28)&gt;9,COUNTIF(G$12:G28,G28),CONCATENATE("0",COUNTIF(G$12:G28,G28)))),"")</f>
        <v/>
      </c>
      <c r="C28" s="7"/>
      <c r="D28" s="4"/>
      <c r="E28" s="8"/>
      <c r="F28" s="90" t="str">
        <f t="shared" ca="1" si="0"/>
        <v/>
      </c>
      <c r="G28" s="13" t="str">
        <f ca="1">IF(AND(D28&gt;0,F28&lt;&gt;""),INDEX(Dados!E$3:E$184,MATCH(CONCATENATE(D28,F28),Dados!D$3:D$184,0),1),"")</f>
        <v/>
      </c>
      <c r="H28" s="4"/>
      <c r="I28" s="4"/>
      <c r="J28" s="27"/>
      <c r="K28" s="31">
        <f t="shared" si="1"/>
        <v>6</v>
      </c>
      <c r="L28" s="11">
        <f t="shared" si="2"/>
        <v>1</v>
      </c>
      <c r="M28" s="12">
        <f t="shared" ca="1" si="3"/>
        <v>2</v>
      </c>
      <c r="N28" s="12">
        <f t="shared" si="4"/>
        <v>3</v>
      </c>
      <c r="O28" s="12">
        <f t="shared" si="5"/>
        <v>4</v>
      </c>
      <c r="P28" s="12">
        <f t="shared" si="6"/>
        <v>5</v>
      </c>
    </row>
    <row r="29" spans="2:16" x14ac:dyDescent="0.25">
      <c r="B29" s="87" t="str">
        <f ca="1">IF(AND($A$5&gt;0,G29&lt;&gt;""),CONCATENATE($A$5,INDEX(Dados!$O$2:$O$15,MATCH(Inscrição!G29,Dados!$N$2:$N$15,0),1),IF(COUNTIF(G$12:G29,G29)&gt;9,COUNTIF(G$12:G29,G29),CONCATENATE("0",COUNTIF(G$12:G29,G29)))),"")</f>
        <v/>
      </c>
      <c r="C29" s="7"/>
      <c r="D29" s="4"/>
      <c r="E29" s="8"/>
      <c r="F29" s="90" t="str">
        <f t="shared" ca="1" si="0"/>
        <v/>
      </c>
      <c r="G29" s="13" t="str">
        <f ca="1">IF(AND(D29&gt;0,F29&lt;&gt;""),INDEX(Dados!E$3:E$184,MATCH(CONCATENATE(D29,F29),Dados!D$3:D$184,0),1),"")</f>
        <v/>
      </c>
      <c r="H29" s="4"/>
      <c r="I29" s="4"/>
      <c r="J29" s="27"/>
      <c r="K29" s="31">
        <f t="shared" si="1"/>
        <v>6</v>
      </c>
      <c r="L29" s="11">
        <f t="shared" si="2"/>
        <v>1</v>
      </c>
      <c r="M29" s="12">
        <f t="shared" ca="1" si="3"/>
        <v>2</v>
      </c>
      <c r="N29" s="12">
        <f t="shared" si="4"/>
        <v>3</v>
      </c>
      <c r="O29" s="12">
        <f t="shared" si="5"/>
        <v>4</v>
      </c>
      <c r="P29" s="12">
        <f t="shared" si="6"/>
        <v>5</v>
      </c>
    </row>
    <row r="30" spans="2:16" x14ac:dyDescent="0.25">
      <c r="B30" s="87" t="str">
        <f ca="1">IF(AND($A$5&gt;0,G30&lt;&gt;""),CONCATENATE($A$5,INDEX(Dados!$O$2:$O$15,MATCH(Inscrição!G30,Dados!$N$2:$N$15,0),1),IF(COUNTIF(G$12:G30,G30)&gt;9,COUNTIF(G$12:G30,G30),CONCATENATE("0",COUNTIF(G$12:G30,G30)))),"")</f>
        <v/>
      </c>
      <c r="C30" s="7"/>
      <c r="D30" s="4"/>
      <c r="E30" s="8"/>
      <c r="F30" s="90" t="str">
        <f t="shared" ca="1" si="0"/>
        <v/>
      </c>
      <c r="G30" s="13" t="str">
        <f ca="1">IF(AND(D30&gt;0,F30&lt;&gt;""),INDEX(Dados!E$3:E$184,MATCH(CONCATENATE(D30,F30),Dados!D$3:D$184,0),1),"")</f>
        <v/>
      </c>
      <c r="H30" s="4"/>
      <c r="I30" s="4"/>
      <c r="J30" s="27"/>
      <c r="K30" s="31">
        <f t="shared" si="1"/>
        <v>6</v>
      </c>
      <c r="L30" s="11">
        <f t="shared" si="2"/>
        <v>1</v>
      </c>
      <c r="M30" s="12">
        <f t="shared" ca="1" si="3"/>
        <v>2</v>
      </c>
      <c r="N30" s="12">
        <f t="shared" si="4"/>
        <v>3</v>
      </c>
      <c r="O30" s="12">
        <f t="shared" si="5"/>
        <v>4</v>
      </c>
      <c r="P30" s="12">
        <f t="shared" si="6"/>
        <v>5</v>
      </c>
    </row>
    <row r="31" spans="2:16" x14ac:dyDescent="0.25">
      <c r="B31" s="87" t="str">
        <f ca="1">IF(AND($A$5&gt;0,G31&lt;&gt;""),CONCATENATE($A$5,INDEX(Dados!$O$2:$O$15,MATCH(Inscrição!G31,Dados!$N$2:$N$15,0),1),IF(COUNTIF(G$12:G31,G31)&gt;9,COUNTIF(G$12:G31,G31),CONCATENATE("0",COUNTIF(G$12:G31,G31)))),"")</f>
        <v/>
      </c>
      <c r="C31" s="7"/>
      <c r="D31" s="4"/>
      <c r="E31" s="8"/>
      <c r="F31" s="90" t="str">
        <f t="shared" ca="1" si="0"/>
        <v/>
      </c>
      <c r="G31" s="13" t="str">
        <f ca="1">IF(AND(D31&gt;0,F31&lt;&gt;""),INDEX(Dados!E$3:E$184,MATCH(CONCATENATE(D31,F31),Dados!D$3:D$184,0),1),"")</f>
        <v/>
      </c>
      <c r="H31" s="4"/>
      <c r="I31" s="4"/>
      <c r="J31" s="27"/>
      <c r="K31" s="31">
        <f t="shared" si="1"/>
        <v>6</v>
      </c>
      <c r="L31" s="11">
        <f t="shared" si="2"/>
        <v>1</v>
      </c>
      <c r="M31" s="12">
        <f t="shared" ca="1" si="3"/>
        <v>2</v>
      </c>
      <c r="N31" s="12">
        <f t="shared" si="4"/>
        <v>3</v>
      </c>
      <c r="O31" s="12">
        <f t="shared" si="5"/>
        <v>4</v>
      </c>
      <c r="P31" s="12">
        <f t="shared" si="6"/>
        <v>5</v>
      </c>
    </row>
    <row r="32" spans="2:16" x14ac:dyDescent="0.25">
      <c r="B32" s="87" t="str">
        <f ca="1">IF(AND($A$5&gt;0,G32&lt;&gt;""),CONCATENATE($A$5,INDEX(Dados!$O$2:$O$15,MATCH(Inscrição!G32,Dados!$N$2:$N$15,0),1),IF(COUNTIF(G$12:G32,G32)&gt;9,COUNTIF(G$12:G32,G32),CONCATENATE("0",COUNTIF(G$12:G32,G32)))),"")</f>
        <v/>
      </c>
      <c r="C32" s="7"/>
      <c r="D32" s="4"/>
      <c r="E32" s="8"/>
      <c r="F32" s="90" t="str">
        <f t="shared" ca="1" si="0"/>
        <v/>
      </c>
      <c r="G32" s="13" t="str">
        <f ca="1">IF(AND(D32&gt;0,F32&lt;&gt;""),INDEX(Dados!E$3:E$184,MATCH(CONCATENATE(D32,F32),Dados!D$3:D$184,0),1),"")</f>
        <v/>
      </c>
      <c r="H32" s="4"/>
      <c r="I32" s="4"/>
      <c r="J32" s="27"/>
      <c r="K32" s="31">
        <f t="shared" si="1"/>
        <v>6</v>
      </c>
      <c r="L32" s="11">
        <f t="shared" si="2"/>
        <v>1</v>
      </c>
      <c r="M32" s="12">
        <f t="shared" ca="1" si="3"/>
        <v>2</v>
      </c>
      <c r="N32" s="12">
        <f t="shared" si="4"/>
        <v>3</v>
      </c>
      <c r="O32" s="12">
        <f t="shared" si="5"/>
        <v>4</v>
      </c>
      <c r="P32" s="12">
        <f t="shared" si="6"/>
        <v>5</v>
      </c>
    </row>
    <row r="33" spans="2:16" x14ac:dyDescent="0.25">
      <c r="B33" s="87" t="str">
        <f ca="1">IF(AND($A$5&gt;0,G33&lt;&gt;""),CONCATENATE($A$5,INDEX(Dados!$O$2:$O$15,MATCH(Inscrição!G33,Dados!$N$2:$N$15,0),1),IF(COUNTIF(G$12:G33,G33)&gt;9,COUNTIF(G$12:G33,G33),CONCATENATE("0",COUNTIF(G$12:G33,G33)))),"")</f>
        <v/>
      </c>
      <c r="C33" s="7"/>
      <c r="D33" s="4"/>
      <c r="E33" s="8"/>
      <c r="F33" s="90" t="str">
        <f t="shared" ca="1" si="0"/>
        <v/>
      </c>
      <c r="G33" s="13" t="str">
        <f ca="1">IF(AND(D33&gt;0,F33&lt;&gt;""),INDEX(Dados!E$3:E$184,MATCH(CONCATENATE(D33,F33),Dados!D$3:D$184,0),1),"")</f>
        <v/>
      </c>
      <c r="H33" s="4"/>
      <c r="I33" s="4"/>
      <c r="J33" s="27"/>
      <c r="K33" s="31">
        <f t="shared" si="1"/>
        <v>6</v>
      </c>
      <c r="L33" s="11">
        <f t="shared" si="2"/>
        <v>1</v>
      </c>
      <c r="M33" s="12">
        <f t="shared" ca="1" si="3"/>
        <v>2</v>
      </c>
      <c r="N33" s="12">
        <f t="shared" si="4"/>
        <v>3</v>
      </c>
      <c r="O33" s="12">
        <f t="shared" si="5"/>
        <v>4</v>
      </c>
      <c r="P33" s="12">
        <f t="shared" si="6"/>
        <v>5</v>
      </c>
    </row>
    <row r="34" spans="2:16" x14ac:dyDescent="0.25">
      <c r="B34" s="87" t="str">
        <f ca="1">IF(AND($A$5&gt;0,G34&lt;&gt;""),CONCATENATE($A$5,INDEX(Dados!$O$2:$O$15,MATCH(Inscrição!G34,Dados!$N$2:$N$15,0),1),IF(COUNTIF(G$12:G34,G34)&gt;9,COUNTIF(G$12:G34,G34),CONCATENATE("0",COUNTIF(G$12:G34,G34)))),"")</f>
        <v/>
      </c>
      <c r="C34" s="7"/>
      <c r="D34" s="4"/>
      <c r="E34" s="8"/>
      <c r="F34" s="90" t="str">
        <f t="shared" ca="1" si="0"/>
        <v/>
      </c>
      <c r="G34" s="13" t="str">
        <f ca="1">IF(AND(D34&gt;0,F34&lt;&gt;""),INDEX(Dados!E$3:E$184,MATCH(CONCATENATE(D34,F34),Dados!D$3:D$184,0),1),"")</f>
        <v/>
      </c>
      <c r="H34" s="4"/>
      <c r="I34" s="4"/>
      <c r="J34" s="27"/>
      <c r="K34" s="31">
        <f t="shared" si="1"/>
        <v>6</v>
      </c>
      <c r="L34" s="11">
        <f t="shared" si="2"/>
        <v>1</v>
      </c>
      <c r="M34" s="12">
        <f t="shared" ca="1" si="3"/>
        <v>2</v>
      </c>
      <c r="N34" s="12">
        <f t="shared" si="4"/>
        <v>3</v>
      </c>
      <c r="O34" s="12">
        <f t="shared" si="5"/>
        <v>4</v>
      </c>
      <c r="P34" s="12">
        <f t="shared" si="6"/>
        <v>5</v>
      </c>
    </row>
    <row r="35" spans="2:16" x14ac:dyDescent="0.25">
      <c r="B35" s="87" t="str">
        <f ca="1">IF(AND($A$5&gt;0,G35&lt;&gt;""),CONCATENATE($A$5,INDEX(Dados!$O$2:$O$15,MATCH(Inscrição!G35,Dados!$N$2:$N$15,0),1),IF(COUNTIF(G$12:G35,G35)&gt;9,COUNTIF(G$12:G35,G35),CONCATENATE("0",COUNTIF(G$12:G35,G35)))),"")</f>
        <v/>
      </c>
      <c r="C35" s="7"/>
      <c r="D35" s="4"/>
      <c r="E35" s="8"/>
      <c r="F35" s="90" t="str">
        <f t="shared" ca="1" si="0"/>
        <v/>
      </c>
      <c r="G35" s="13" t="str">
        <f ca="1">IF(AND(D35&gt;0,F35&lt;&gt;""),INDEX(Dados!E$3:E$184,MATCH(CONCATENATE(D35,F35),Dados!D$3:D$184,0),1),"")</f>
        <v/>
      </c>
      <c r="H35" s="4"/>
      <c r="I35" s="4"/>
      <c r="J35" s="27"/>
      <c r="K35" s="31">
        <f t="shared" si="1"/>
        <v>6</v>
      </c>
      <c r="L35" s="11">
        <f t="shared" si="2"/>
        <v>1</v>
      </c>
      <c r="M35" s="12">
        <f t="shared" ca="1" si="3"/>
        <v>2</v>
      </c>
      <c r="N35" s="12">
        <f t="shared" si="4"/>
        <v>3</v>
      </c>
      <c r="O35" s="12">
        <f t="shared" si="5"/>
        <v>4</v>
      </c>
      <c r="P35" s="12">
        <f t="shared" si="6"/>
        <v>5</v>
      </c>
    </row>
    <row r="36" spans="2:16" x14ac:dyDescent="0.25">
      <c r="B36" s="87" t="str">
        <f ca="1">IF(AND($A$5&gt;0,G36&lt;&gt;""),CONCATENATE($A$5,INDEX(Dados!$O$2:$O$15,MATCH(Inscrição!G36,Dados!$N$2:$N$15,0),1),IF(COUNTIF(G$12:G36,G36)&gt;9,COUNTIF(G$12:G36,G36),CONCATENATE("0",COUNTIF(G$12:G36,G36)))),"")</f>
        <v/>
      </c>
      <c r="C36" s="7"/>
      <c r="D36" s="4"/>
      <c r="E36" s="8"/>
      <c r="F36" s="90" t="str">
        <f t="shared" ca="1" si="0"/>
        <v/>
      </c>
      <c r="G36" s="13" t="str">
        <f ca="1">IF(AND(D36&gt;0,F36&lt;&gt;""),INDEX(Dados!E$3:E$184,MATCH(CONCATENATE(D36,F36),Dados!D$3:D$184,0),1),"")</f>
        <v/>
      </c>
      <c r="H36" s="4"/>
      <c r="I36" s="4"/>
      <c r="J36" s="27"/>
      <c r="K36" s="31">
        <f t="shared" si="1"/>
        <v>6</v>
      </c>
      <c r="L36" s="11">
        <f t="shared" si="2"/>
        <v>1</v>
      </c>
      <c r="M36" s="12">
        <f t="shared" ca="1" si="3"/>
        <v>2</v>
      </c>
      <c r="N36" s="12">
        <f t="shared" si="4"/>
        <v>3</v>
      </c>
      <c r="O36" s="12">
        <f t="shared" si="5"/>
        <v>4</v>
      </c>
      <c r="P36" s="12">
        <f t="shared" si="6"/>
        <v>5</v>
      </c>
    </row>
    <row r="37" spans="2:16" x14ac:dyDescent="0.25">
      <c r="B37" s="87" t="str">
        <f ca="1">IF(AND($A$5&gt;0,G37&lt;&gt;""),CONCATENATE($A$5,INDEX(Dados!$O$2:$O$15,MATCH(Inscrição!G37,Dados!$N$2:$N$15,0),1),IF(COUNTIF(G$12:G37,G37)&gt;9,COUNTIF(G$12:G37,G37),CONCATENATE("0",COUNTIF(G$12:G37,G37)))),"")</f>
        <v/>
      </c>
      <c r="C37" s="7"/>
      <c r="D37" s="4"/>
      <c r="E37" s="8"/>
      <c r="F37" s="90" t="str">
        <f t="shared" ca="1" si="0"/>
        <v/>
      </c>
      <c r="G37" s="13" t="str">
        <f ca="1">IF(AND(D37&gt;0,F37&lt;&gt;""),INDEX(Dados!E$3:E$184,MATCH(CONCATENATE(D37,F37),Dados!D$3:D$184,0),1),"")</f>
        <v/>
      </c>
      <c r="H37" s="4"/>
      <c r="I37" s="4"/>
      <c r="J37" s="27"/>
      <c r="K37" s="31">
        <f t="shared" si="1"/>
        <v>6</v>
      </c>
      <c r="L37" s="11">
        <f t="shared" si="2"/>
        <v>1</v>
      </c>
      <c r="M37" s="12">
        <f t="shared" ca="1" si="3"/>
        <v>2</v>
      </c>
      <c r="N37" s="12">
        <f t="shared" si="4"/>
        <v>3</v>
      </c>
      <c r="O37" s="12">
        <f t="shared" si="5"/>
        <v>4</v>
      </c>
      <c r="P37" s="12">
        <f t="shared" si="6"/>
        <v>5</v>
      </c>
    </row>
    <row r="38" spans="2:16" x14ac:dyDescent="0.25">
      <c r="B38" s="87" t="str">
        <f ca="1">IF(AND($A$5&gt;0,G38&lt;&gt;""),CONCATENATE($A$5,INDEX(Dados!$O$2:$O$15,MATCH(Inscrição!G38,Dados!$N$2:$N$15,0),1),IF(COUNTIF(G$12:G38,G38)&gt;9,COUNTIF(G$12:G38,G38),CONCATENATE("0",COUNTIF(G$12:G38,G38)))),"")</f>
        <v/>
      </c>
      <c r="C38" s="7"/>
      <c r="D38" s="4"/>
      <c r="E38" s="8"/>
      <c r="F38" s="90" t="str">
        <f t="shared" ca="1" si="0"/>
        <v/>
      </c>
      <c r="G38" s="13" t="str">
        <f ca="1">IF(AND(D38&gt;0,F38&lt;&gt;""),INDEX(Dados!E$3:E$184,MATCH(CONCATENATE(D38,F38),Dados!D$3:D$184,0),1),"")</f>
        <v/>
      </c>
      <c r="H38" s="4"/>
      <c r="I38" s="4"/>
      <c r="J38" s="27"/>
      <c r="K38" s="31">
        <f t="shared" si="1"/>
        <v>6</v>
      </c>
      <c r="L38" s="11">
        <f t="shared" si="2"/>
        <v>1</v>
      </c>
      <c r="M38" s="12">
        <f t="shared" ca="1" si="3"/>
        <v>2</v>
      </c>
      <c r="N38" s="12">
        <f t="shared" si="4"/>
        <v>3</v>
      </c>
      <c r="O38" s="12">
        <f t="shared" si="5"/>
        <v>4</v>
      </c>
      <c r="P38" s="12">
        <f t="shared" si="6"/>
        <v>5</v>
      </c>
    </row>
    <row r="39" spans="2:16" x14ac:dyDescent="0.25">
      <c r="B39" s="87" t="str">
        <f ca="1">IF(AND($A$5&gt;0,G39&lt;&gt;""),CONCATENATE($A$5,INDEX(Dados!$O$2:$O$15,MATCH(Inscrição!G39,Dados!$N$2:$N$15,0),1),IF(COUNTIF(G$12:G39,G39)&gt;9,COUNTIF(G$12:G39,G39),CONCATENATE("0",COUNTIF(G$12:G39,G39)))),"")</f>
        <v/>
      </c>
      <c r="C39" s="7"/>
      <c r="D39" s="4"/>
      <c r="E39" s="8"/>
      <c r="F39" s="90" t="str">
        <f t="shared" ca="1" si="0"/>
        <v/>
      </c>
      <c r="G39" s="13" t="str">
        <f ca="1">IF(AND(D39&gt;0,F39&lt;&gt;""),INDEX(Dados!E$3:E$184,MATCH(CONCATENATE(D39,F39),Dados!D$3:D$184,0),1),"")</f>
        <v/>
      </c>
      <c r="H39" s="4"/>
      <c r="I39" s="4"/>
      <c r="J39" s="27"/>
      <c r="K39" s="31">
        <f t="shared" si="1"/>
        <v>6</v>
      </c>
      <c r="L39" s="11">
        <f t="shared" si="2"/>
        <v>1</v>
      </c>
      <c r="M39" s="12">
        <f t="shared" ca="1" si="3"/>
        <v>2</v>
      </c>
      <c r="N39" s="12">
        <f t="shared" si="4"/>
        <v>3</v>
      </c>
      <c r="O39" s="12">
        <f t="shared" si="5"/>
        <v>4</v>
      </c>
      <c r="P39" s="12">
        <f t="shared" si="6"/>
        <v>5</v>
      </c>
    </row>
    <row r="40" spans="2:16" x14ac:dyDescent="0.25">
      <c r="B40" s="87" t="str">
        <f ca="1">IF(AND($A$5&gt;0,G40&lt;&gt;""),CONCATENATE($A$5,INDEX(Dados!$O$2:$O$15,MATCH(Inscrição!G40,Dados!$N$2:$N$15,0),1),IF(COUNTIF(G$12:G40,G40)&gt;9,COUNTIF(G$12:G40,G40),CONCATENATE("0",COUNTIF(G$12:G40,G40)))),"")</f>
        <v/>
      </c>
      <c r="C40" s="7"/>
      <c r="D40" s="4"/>
      <c r="E40" s="8"/>
      <c r="F40" s="90" t="str">
        <f t="shared" ca="1" si="0"/>
        <v/>
      </c>
      <c r="G40" s="13" t="str">
        <f ca="1">IF(AND(D40&gt;0,F40&lt;&gt;""),INDEX(Dados!E$3:E$184,MATCH(CONCATENATE(D40,F40),Dados!D$3:D$184,0),1),"")</f>
        <v/>
      </c>
      <c r="H40" s="4"/>
      <c r="I40" s="4"/>
      <c r="J40" s="27"/>
      <c r="K40" s="31">
        <f t="shared" si="1"/>
        <v>6</v>
      </c>
      <c r="L40" s="11">
        <f t="shared" si="2"/>
        <v>1</v>
      </c>
      <c r="M40" s="12">
        <f t="shared" ca="1" si="3"/>
        <v>2</v>
      </c>
      <c r="N40" s="12">
        <f t="shared" si="4"/>
        <v>3</v>
      </c>
      <c r="O40" s="12">
        <f t="shared" si="5"/>
        <v>4</v>
      </c>
      <c r="P40" s="12">
        <f t="shared" si="6"/>
        <v>5</v>
      </c>
    </row>
    <row r="41" spans="2:16" x14ac:dyDescent="0.25">
      <c r="B41" s="87" t="str">
        <f ca="1">IF(AND($A$5&gt;0,G41&lt;&gt;""),CONCATENATE($A$5,INDEX(Dados!$O$2:$O$15,MATCH(Inscrição!G41,Dados!$N$2:$N$15,0),1),IF(COUNTIF(G$12:G41,G41)&gt;9,COUNTIF(G$12:G41,G41),CONCATENATE("0",COUNTIF(G$12:G41,G41)))),"")</f>
        <v/>
      </c>
      <c r="C41" s="7"/>
      <c r="D41" s="4"/>
      <c r="E41" s="8"/>
      <c r="F41" s="90" t="str">
        <f t="shared" ca="1" si="0"/>
        <v/>
      </c>
      <c r="G41" s="13" t="str">
        <f ca="1">IF(AND(D41&gt;0,F41&lt;&gt;""),INDEX(Dados!E$3:E$184,MATCH(CONCATENATE(D41,F41),Dados!D$3:D$184,0),1),"")</f>
        <v/>
      </c>
      <c r="H41" s="4"/>
      <c r="I41" s="4"/>
      <c r="J41" s="27"/>
      <c r="K41" s="31">
        <f t="shared" si="1"/>
        <v>6</v>
      </c>
      <c r="L41" s="11">
        <f t="shared" si="2"/>
        <v>1</v>
      </c>
      <c r="M41" s="12">
        <f t="shared" ca="1" si="3"/>
        <v>2</v>
      </c>
      <c r="N41" s="12">
        <f t="shared" si="4"/>
        <v>3</v>
      </c>
      <c r="O41" s="12">
        <f t="shared" si="5"/>
        <v>4</v>
      </c>
      <c r="P41" s="12">
        <f t="shared" si="6"/>
        <v>5</v>
      </c>
    </row>
    <row r="42" spans="2:16" x14ac:dyDescent="0.25">
      <c r="B42" s="87" t="str">
        <f ca="1">IF(AND($A$5&gt;0,G42&lt;&gt;""),CONCATENATE($A$5,INDEX(Dados!$O$2:$O$15,MATCH(Inscrição!G42,Dados!$N$2:$N$15,0),1),IF(COUNTIF(G$12:G42,G42)&gt;9,COUNTIF(G$12:G42,G42),CONCATENATE("0",COUNTIF(G$12:G42,G42)))),"")</f>
        <v/>
      </c>
      <c r="C42" s="7"/>
      <c r="D42" s="4"/>
      <c r="E42" s="8"/>
      <c r="F42" s="90" t="str">
        <f t="shared" ca="1" si="0"/>
        <v/>
      </c>
      <c r="G42" s="13" t="str">
        <f ca="1">IF(AND(D42&gt;0,F42&lt;&gt;""),INDEX(Dados!E$3:E$184,MATCH(CONCATENATE(D42,F42),Dados!D$3:D$184,0),1),"")</f>
        <v/>
      </c>
      <c r="H42" s="4"/>
      <c r="I42" s="4"/>
      <c r="J42" s="27"/>
      <c r="K42" s="31">
        <f t="shared" si="1"/>
        <v>6</v>
      </c>
      <c r="L42" s="11">
        <f t="shared" si="2"/>
        <v>1</v>
      </c>
      <c r="M42" s="12">
        <f t="shared" ca="1" si="3"/>
        <v>2</v>
      </c>
      <c r="N42" s="12">
        <f t="shared" si="4"/>
        <v>3</v>
      </c>
      <c r="O42" s="12">
        <f t="shared" si="5"/>
        <v>4</v>
      </c>
      <c r="P42" s="12">
        <f t="shared" si="6"/>
        <v>5</v>
      </c>
    </row>
    <row r="43" spans="2:16" x14ac:dyDescent="0.25">
      <c r="B43" s="87" t="str">
        <f ca="1">IF(AND($A$5&gt;0,G43&lt;&gt;""),CONCATENATE($A$5,INDEX(Dados!$O$2:$O$15,MATCH(Inscrição!G43,Dados!$N$2:$N$15,0),1),IF(COUNTIF(G$12:G43,G43)&gt;9,COUNTIF(G$12:G43,G43),CONCATENATE("0",COUNTIF(G$12:G43,G43)))),"")</f>
        <v/>
      </c>
      <c r="C43" s="7"/>
      <c r="D43" s="4"/>
      <c r="E43" s="8"/>
      <c r="F43" s="90" t="str">
        <f t="shared" ca="1" si="0"/>
        <v/>
      </c>
      <c r="G43" s="13" t="str">
        <f ca="1">IF(AND(D43&gt;0,F43&lt;&gt;""),INDEX(Dados!E$3:E$184,MATCH(CONCATENATE(D43,F43),Dados!D$3:D$184,0),1),"")</f>
        <v/>
      </c>
      <c r="H43" s="4"/>
      <c r="I43" s="4"/>
      <c r="J43" s="27"/>
      <c r="K43" s="31">
        <f t="shared" si="1"/>
        <v>6</v>
      </c>
      <c r="L43" s="11">
        <f t="shared" si="2"/>
        <v>1</v>
      </c>
      <c r="M43" s="12">
        <f t="shared" ca="1" si="3"/>
        <v>2</v>
      </c>
      <c r="N43" s="12">
        <f t="shared" si="4"/>
        <v>3</v>
      </c>
      <c r="O43" s="12">
        <f t="shared" si="5"/>
        <v>4</v>
      </c>
      <c r="P43" s="12">
        <f t="shared" si="6"/>
        <v>5</v>
      </c>
    </row>
    <row r="44" spans="2:16" x14ac:dyDescent="0.25">
      <c r="B44" s="87" t="str">
        <f ca="1">IF(AND($A$5&gt;0,G44&lt;&gt;""),CONCATENATE($A$5,INDEX(Dados!$O$2:$O$15,MATCH(Inscrição!G44,Dados!$N$2:$N$15,0),1),IF(COUNTIF(G$12:G44,G44)&gt;9,COUNTIF(G$12:G44,G44),CONCATENATE("0",COUNTIF(G$12:G44,G44)))),"")</f>
        <v/>
      </c>
      <c r="C44" s="7"/>
      <c r="D44" s="4"/>
      <c r="E44" s="8"/>
      <c r="F44" s="90" t="str">
        <f t="shared" ca="1" si="0"/>
        <v/>
      </c>
      <c r="G44" s="13" t="str">
        <f ca="1">IF(AND(D44&gt;0,F44&lt;&gt;""),INDEX(Dados!E$3:E$184,MATCH(CONCATENATE(D44,F44),Dados!D$3:D$184,0),1),"")</f>
        <v/>
      </c>
      <c r="H44" s="4"/>
      <c r="I44" s="4"/>
      <c r="J44" s="27"/>
      <c r="K44" s="31">
        <f t="shared" si="1"/>
        <v>6</v>
      </c>
      <c r="L44" s="11">
        <f t="shared" si="2"/>
        <v>1</v>
      </c>
      <c r="M44" s="12">
        <f t="shared" ca="1" si="3"/>
        <v>2</v>
      </c>
      <c r="N44" s="12">
        <f t="shared" si="4"/>
        <v>3</v>
      </c>
      <c r="O44" s="12">
        <f t="shared" si="5"/>
        <v>4</v>
      </c>
      <c r="P44" s="12">
        <f t="shared" si="6"/>
        <v>5</v>
      </c>
    </row>
    <row r="45" spans="2:16" x14ac:dyDescent="0.25">
      <c r="B45" s="87" t="str">
        <f ca="1">IF(AND($A$5&gt;0,G45&lt;&gt;""),CONCATENATE($A$5,INDEX(Dados!$O$2:$O$15,MATCH(Inscrição!G45,Dados!$N$2:$N$15,0),1),IF(COUNTIF(G$12:G45,G45)&gt;9,COUNTIF(G$12:G45,G45),CONCATENATE("0",COUNTIF(G$12:G45,G45)))),"")</f>
        <v/>
      </c>
      <c r="C45" s="7"/>
      <c r="D45" s="4"/>
      <c r="E45" s="8"/>
      <c r="F45" s="90" t="str">
        <f t="shared" ca="1" si="0"/>
        <v/>
      </c>
      <c r="G45" s="13" t="str">
        <f ca="1">IF(AND(D45&gt;0,F45&lt;&gt;""),INDEX(Dados!E$3:E$184,MATCH(CONCATENATE(D45,F45),Dados!D$3:D$184,0),1),"")</f>
        <v/>
      </c>
      <c r="H45" s="4"/>
      <c r="I45" s="4"/>
      <c r="J45" s="27"/>
      <c r="K45" s="31">
        <f t="shared" si="1"/>
        <v>6</v>
      </c>
      <c r="L45" s="11">
        <f t="shared" si="2"/>
        <v>1</v>
      </c>
      <c r="M45" s="12">
        <f t="shared" ca="1" si="3"/>
        <v>2</v>
      </c>
      <c r="N45" s="12">
        <f t="shared" si="4"/>
        <v>3</v>
      </c>
      <c r="O45" s="12">
        <f t="shared" si="5"/>
        <v>4</v>
      </c>
      <c r="P45" s="12">
        <f t="shared" si="6"/>
        <v>5</v>
      </c>
    </row>
    <row r="46" spans="2:16" x14ac:dyDescent="0.25">
      <c r="B46" s="87" t="str">
        <f ca="1">IF(AND($A$5&gt;0,G46&lt;&gt;""),CONCATENATE($A$5,INDEX(Dados!$O$2:$O$15,MATCH(Inscrição!G46,Dados!$N$2:$N$15,0),1),IF(COUNTIF(G$12:G46,G46)&gt;9,COUNTIF(G$12:G46,G46),CONCATENATE("0",COUNTIF(G$12:G46,G46)))),"")</f>
        <v/>
      </c>
      <c r="C46" s="7"/>
      <c r="D46" s="4"/>
      <c r="E46" s="8"/>
      <c r="F46" s="90" t="str">
        <f t="shared" ca="1" si="0"/>
        <v/>
      </c>
      <c r="G46" s="13" t="str">
        <f ca="1">IF(AND(D46&gt;0,F46&lt;&gt;""),INDEX(Dados!E$3:E$184,MATCH(CONCATENATE(D46,F46),Dados!D$3:D$184,0),1),"")</f>
        <v/>
      </c>
      <c r="H46" s="4"/>
      <c r="I46" s="4"/>
      <c r="J46" s="27"/>
      <c r="K46" s="31">
        <f t="shared" si="1"/>
        <v>6</v>
      </c>
      <c r="L46" s="11">
        <f t="shared" si="2"/>
        <v>1</v>
      </c>
      <c r="M46" s="12">
        <f t="shared" ca="1" si="3"/>
        <v>2</v>
      </c>
      <c r="N46" s="12">
        <f t="shared" si="4"/>
        <v>3</v>
      </c>
      <c r="O46" s="12">
        <f t="shared" si="5"/>
        <v>4</v>
      </c>
      <c r="P46" s="12">
        <f t="shared" si="6"/>
        <v>5</v>
      </c>
    </row>
    <row r="47" spans="2:16" x14ac:dyDescent="0.25">
      <c r="B47" s="87" t="str">
        <f ca="1">IF(AND($A$5&gt;0,G47&lt;&gt;""),CONCATENATE($A$5,INDEX(Dados!$O$2:$O$15,MATCH(Inscrição!G47,Dados!$N$2:$N$15,0),1),IF(COUNTIF(G$12:G47,G47)&gt;9,COUNTIF(G$12:G47,G47),CONCATENATE("0",COUNTIF(G$12:G47,G47)))),"")</f>
        <v/>
      </c>
      <c r="C47" s="7"/>
      <c r="D47" s="4"/>
      <c r="E47" s="8"/>
      <c r="F47" s="90" t="str">
        <f t="shared" ca="1" si="0"/>
        <v/>
      </c>
      <c r="G47" s="13" t="str">
        <f ca="1">IF(AND(D47&gt;0,F47&lt;&gt;""),INDEX(Dados!E$3:E$184,MATCH(CONCATENATE(D47,F47),Dados!D$3:D$184,0),1),"")</f>
        <v/>
      </c>
      <c r="H47" s="4"/>
      <c r="I47" s="4"/>
      <c r="J47" s="27"/>
      <c r="K47" s="31">
        <f t="shared" si="1"/>
        <v>6</v>
      </c>
      <c r="L47" s="11">
        <f t="shared" si="2"/>
        <v>1</v>
      </c>
      <c r="M47" s="12">
        <f t="shared" ca="1" si="3"/>
        <v>2</v>
      </c>
      <c r="N47" s="12">
        <f t="shared" si="4"/>
        <v>3</v>
      </c>
      <c r="O47" s="12">
        <f t="shared" si="5"/>
        <v>4</v>
      </c>
      <c r="P47" s="12">
        <f t="shared" si="6"/>
        <v>5</v>
      </c>
    </row>
    <row r="48" spans="2:16" x14ac:dyDescent="0.25">
      <c r="B48" s="87" t="str">
        <f ca="1">IF(AND($A$5&gt;0,G48&lt;&gt;""),CONCATENATE($A$5,INDEX(Dados!$O$2:$O$15,MATCH(Inscrição!G48,Dados!$N$2:$N$15,0),1),IF(COUNTIF(G$12:G48,G48)&gt;9,COUNTIF(G$12:G48,G48),CONCATENATE("0",COUNTIF(G$12:G48,G48)))),"")</f>
        <v/>
      </c>
      <c r="C48" s="7"/>
      <c r="D48" s="4"/>
      <c r="E48" s="8"/>
      <c r="F48" s="90" t="str">
        <f t="shared" ca="1" si="0"/>
        <v/>
      </c>
      <c r="G48" s="13" t="str">
        <f ca="1">IF(AND(D48&gt;0,F48&lt;&gt;""),INDEX(Dados!E$3:E$184,MATCH(CONCATENATE(D48,F48),Dados!D$3:D$184,0),1),"")</f>
        <v/>
      </c>
      <c r="H48" s="4"/>
      <c r="I48" s="4"/>
      <c r="J48" s="27"/>
      <c r="K48" s="31">
        <f t="shared" si="1"/>
        <v>6</v>
      </c>
      <c r="L48" s="11">
        <f t="shared" si="2"/>
        <v>1</v>
      </c>
      <c r="M48" s="12">
        <f t="shared" ca="1" si="3"/>
        <v>2</v>
      </c>
      <c r="N48" s="12">
        <f t="shared" si="4"/>
        <v>3</v>
      </c>
      <c r="O48" s="12">
        <f t="shared" si="5"/>
        <v>4</v>
      </c>
      <c r="P48" s="12">
        <f t="shared" si="6"/>
        <v>5</v>
      </c>
    </row>
    <row r="49" spans="2:16" x14ac:dyDescent="0.25">
      <c r="B49" s="87" t="str">
        <f ca="1">IF(AND($A$5&gt;0,G49&lt;&gt;""),CONCATENATE($A$5,INDEX(Dados!$O$2:$O$15,MATCH(Inscrição!G49,Dados!$N$2:$N$15,0),1),IF(COUNTIF(G$12:G49,G49)&gt;9,COUNTIF(G$12:G49,G49),CONCATENATE("0",COUNTIF(G$12:G49,G49)))),"")</f>
        <v/>
      </c>
      <c r="C49" s="7"/>
      <c r="D49" s="4"/>
      <c r="E49" s="8"/>
      <c r="F49" s="90" t="str">
        <f t="shared" ca="1" si="0"/>
        <v/>
      </c>
      <c r="G49" s="13" t="str">
        <f ca="1">IF(AND(D49&gt;0,F49&lt;&gt;""),INDEX(Dados!E$3:E$184,MATCH(CONCATENATE(D49,F49),Dados!D$3:D$184,0),1),"")</f>
        <v/>
      </c>
      <c r="H49" s="4"/>
      <c r="I49" s="4"/>
      <c r="J49" s="27"/>
      <c r="K49" s="31">
        <f t="shared" si="1"/>
        <v>6</v>
      </c>
      <c r="L49" s="11">
        <f t="shared" si="2"/>
        <v>1</v>
      </c>
      <c r="M49" s="12">
        <f t="shared" ca="1" si="3"/>
        <v>2</v>
      </c>
      <c r="N49" s="12">
        <f t="shared" si="4"/>
        <v>3</v>
      </c>
      <c r="O49" s="12">
        <f t="shared" si="5"/>
        <v>4</v>
      </c>
      <c r="P49" s="12">
        <f t="shared" si="6"/>
        <v>5</v>
      </c>
    </row>
    <row r="50" spans="2:16" x14ac:dyDescent="0.25">
      <c r="B50" s="87" t="str">
        <f ca="1">IF(AND($A$5&gt;0,G50&lt;&gt;""),CONCATENATE($A$5,INDEX(Dados!$O$2:$O$15,MATCH(Inscrição!G50,Dados!$N$2:$N$15,0),1),IF(COUNTIF(G$12:G50,G50)&gt;9,COUNTIF(G$12:G50,G50),CONCATENATE("0",COUNTIF(G$12:G50,G50)))),"")</f>
        <v/>
      </c>
      <c r="C50" s="7"/>
      <c r="D50" s="4"/>
      <c r="E50" s="8"/>
      <c r="F50" s="90" t="str">
        <f t="shared" ca="1" si="0"/>
        <v/>
      </c>
      <c r="G50" s="13" t="str">
        <f ca="1">IF(AND(D50&gt;0,F50&lt;&gt;""),INDEX(Dados!E$3:E$184,MATCH(CONCATENATE(D50,F50),Dados!D$3:D$184,0),1),"")</f>
        <v/>
      </c>
      <c r="H50" s="4"/>
      <c r="I50" s="4"/>
      <c r="J50" s="27"/>
      <c r="K50" s="31">
        <f t="shared" si="1"/>
        <v>6</v>
      </c>
      <c r="L50" s="11">
        <f t="shared" si="2"/>
        <v>1</v>
      </c>
      <c r="M50" s="12">
        <f t="shared" ca="1" si="3"/>
        <v>2</v>
      </c>
      <c r="N50" s="12">
        <f t="shared" si="4"/>
        <v>3</v>
      </c>
      <c r="O50" s="12">
        <f t="shared" si="5"/>
        <v>4</v>
      </c>
      <c r="P50" s="12">
        <f t="shared" si="6"/>
        <v>5</v>
      </c>
    </row>
    <row r="51" spans="2:16" x14ac:dyDescent="0.25">
      <c r="B51" s="87" t="str">
        <f ca="1">IF(AND($A$5&gt;0,G51&lt;&gt;""),CONCATENATE($A$5,INDEX(Dados!$O$2:$O$15,MATCH(Inscrição!G51,Dados!$N$2:$N$15,0),1),IF(COUNTIF(G$12:G51,G51)&gt;9,COUNTIF(G$12:G51,G51),CONCATENATE("0",COUNTIF(G$12:G51,G51)))),"")</f>
        <v/>
      </c>
      <c r="C51" s="7"/>
      <c r="D51" s="4"/>
      <c r="E51" s="8"/>
      <c r="F51" s="90" t="str">
        <f t="shared" ca="1" si="0"/>
        <v/>
      </c>
      <c r="G51" s="13" t="str">
        <f ca="1">IF(AND(D51&gt;0,F51&lt;&gt;""),INDEX(Dados!E$3:E$184,MATCH(CONCATENATE(D51,F51),Dados!D$3:D$184,0),1),"")</f>
        <v/>
      </c>
      <c r="H51" s="4"/>
      <c r="I51" s="4"/>
      <c r="J51" s="27"/>
      <c r="K51" s="31">
        <f t="shared" si="1"/>
        <v>6</v>
      </c>
      <c r="L51" s="11">
        <f t="shared" si="2"/>
        <v>1</v>
      </c>
      <c r="M51" s="12">
        <f t="shared" ca="1" si="3"/>
        <v>2</v>
      </c>
      <c r="N51" s="12">
        <f t="shared" si="4"/>
        <v>3</v>
      </c>
      <c r="O51" s="12">
        <f t="shared" si="5"/>
        <v>4</v>
      </c>
      <c r="P51" s="12">
        <f t="shared" si="6"/>
        <v>5</v>
      </c>
    </row>
    <row r="52" spans="2:16" x14ac:dyDescent="0.25">
      <c r="B52" s="87" t="str">
        <f ca="1">IF(AND($A$5&gt;0,G52&lt;&gt;""),CONCATENATE($A$5,INDEX(Dados!$O$2:$O$15,MATCH(Inscrição!G52,Dados!$N$2:$N$15,0),1),IF(COUNTIF(G$12:G52,G52)&gt;9,COUNTIF(G$12:G52,G52),CONCATENATE("0",COUNTIF(G$12:G52,G52)))),"")</f>
        <v/>
      </c>
      <c r="C52" s="7"/>
      <c r="D52" s="4"/>
      <c r="E52" s="8"/>
      <c r="F52" s="90" t="str">
        <f t="shared" ca="1" si="0"/>
        <v/>
      </c>
      <c r="G52" s="13" t="str">
        <f ca="1">IF(AND(D52&gt;0,F52&lt;&gt;""),INDEX(Dados!E$3:E$184,MATCH(CONCATENATE(D52,F52),Dados!D$3:D$184,0),1),"")</f>
        <v/>
      </c>
      <c r="H52" s="4"/>
      <c r="I52" s="4"/>
      <c r="J52" s="27"/>
      <c r="K52" s="31">
        <f t="shared" si="1"/>
        <v>6</v>
      </c>
      <c r="L52" s="11">
        <f t="shared" si="2"/>
        <v>1</v>
      </c>
      <c r="M52" s="12">
        <f t="shared" ca="1" si="3"/>
        <v>2</v>
      </c>
      <c r="N52" s="12">
        <f t="shared" si="4"/>
        <v>3</v>
      </c>
      <c r="O52" s="12">
        <f t="shared" si="5"/>
        <v>4</v>
      </c>
      <c r="P52" s="12">
        <f t="shared" si="6"/>
        <v>5</v>
      </c>
    </row>
    <row r="53" spans="2:16" x14ac:dyDescent="0.25">
      <c r="B53" s="87" t="str">
        <f ca="1">IF(AND($A$5&gt;0,G53&lt;&gt;""),CONCATENATE($A$5,INDEX(Dados!$O$2:$O$15,MATCH(Inscrição!G53,Dados!$N$2:$N$15,0),1),IF(COUNTIF(G$12:G53,G53)&gt;9,COUNTIF(G$12:G53,G53),CONCATENATE("0",COUNTIF(G$12:G53,G53)))),"")</f>
        <v/>
      </c>
      <c r="C53" s="7"/>
      <c r="D53" s="4"/>
      <c r="E53" s="8"/>
      <c r="F53" s="90" t="str">
        <f t="shared" ca="1" si="0"/>
        <v/>
      </c>
      <c r="G53" s="13" t="str">
        <f ca="1">IF(AND(D53&gt;0,F53&lt;&gt;""),INDEX(Dados!E$3:E$184,MATCH(CONCATENATE(D53,F53),Dados!D$3:D$184,0),1),"")</f>
        <v/>
      </c>
      <c r="H53" s="4"/>
      <c r="I53" s="4"/>
      <c r="J53" s="27"/>
      <c r="K53" s="31">
        <f t="shared" si="1"/>
        <v>6</v>
      </c>
      <c r="L53" s="11">
        <f t="shared" si="2"/>
        <v>1</v>
      </c>
      <c r="M53" s="12">
        <f t="shared" ca="1" si="3"/>
        <v>2</v>
      </c>
      <c r="N53" s="12">
        <f t="shared" si="4"/>
        <v>3</v>
      </c>
      <c r="O53" s="12">
        <f t="shared" si="5"/>
        <v>4</v>
      </c>
      <c r="P53" s="12">
        <f t="shared" si="6"/>
        <v>5</v>
      </c>
    </row>
    <row r="54" spans="2:16" x14ac:dyDescent="0.25">
      <c r="B54" s="87" t="str">
        <f ca="1">IF(AND($A$5&gt;0,G54&lt;&gt;""),CONCATENATE($A$5,INDEX(Dados!$O$2:$O$15,MATCH(Inscrição!G54,Dados!$N$2:$N$15,0),1),IF(COUNTIF(G$12:G54,G54)&gt;9,COUNTIF(G$12:G54,G54),CONCATENATE("0",COUNTIF(G$12:G54,G54)))),"")</f>
        <v/>
      </c>
      <c r="C54" s="7"/>
      <c r="D54" s="4"/>
      <c r="E54" s="8"/>
      <c r="F54" s="90" t="str">
        <f t="shared" ca="1" si="0"/>
        <v/>
      </c>
      <c r="G54" s="13" t="str">
        <f ca="1">IF(AND(D54&gt;0,F54&lt;&gt;""),INDEX(Dados!E$3:E$184,MATCH(CONCATENATE(D54,F54),Dados!D$3:D$184,0),1),"")</f>
        <v/>
      </c>
      <c r="H54" s="4"/>
      <c r="I54" s="4"/>
      <c r="J54" s="27"/>
      <c r="K54" s="31">
        <f t="shared" si="1"/>
        <v>6</v>
      </c>
      <c r="L54" s="11">
        <f t="shared" si="2"/>
        <v>1</v>
      </c>
      <c r="M54" s="12">
        <f t="shared" ca="1" si="3"/>
        <v>2</v>
      </c>
      <c r="N54" s="12">
        <f t="shared" si="4"/>
        <v>3</v>
      </c>
      <c r="O54" s="12">
        <f t="shared" si="5"/>
        <v>4</v>
      </c>
      <c r="P54" s="12">
        <f t="shared" si="6"/>
        <v>5</v>
      </c>
    </row>
    <row r="55" spans="2:16" x14ac:dyDescent="0.25">
      <c r="B55" s="87" t="str">
        <f ca="1">IF(AND($A$5&gt;0,G55&lt;&gt;""),CONCATENATE($A$5,INDEX(Dados!$O$2:$O$15,MATCH(Inscrição!G55,Dados!$N$2:$N$15,0),1),IF(COUNTIF(G$12:G55,G55)&gt;9,COUNTIF(G$12:G55,G55),CONCATENATE("0",COUNTIF(G$12:G55,G55)))),"")</f>
        <v/>
      </c>
      <c r="C55" s="7"/>
      <c r="D55" s="4"/>
      <c r="E55" s="8"/>
      <c r="F55" s="90" t="str">
        <f t="shared" ca="1" si="0"/>
        <v/>
      </c>
      <c r="G55" s="13" t="str">
        <f ca="1">IF(AND(D55&gt;0,F55&lt;&gt;""),INDEX(Dados!E$3:E$184,MATCH(CONCATENATE(D55,F55),Dados!D$3:D$184,0),1),"")</f>
        <v/>
      </c>
      <c r="H55" s="4"/>
      <c r="I55" s="4"/>
      <c r="J55" s="27"/>
      <c r="K55" s="31">
        <f t="shared" si="1"/>
        <v>6</v>
      </c>
      <c r="L55" s="11">
        <f t="shared" si="2"/>
        <v>1</v>
      </c>
      <c r="M55" s="12">
        <f t="shared" ca="1" si="3"/>
        <v>2</v>
      </c>
      <c r="N55" s="12">
        <f t="shared" si="4"/>
        <v>3</v>
      </c>
      <c r="O55" s="12">
        <f t="shared" si="5"/>
        <v>4</v>
      </c>
      <c r="P55" s="12">
        <f t="shared" si="6"/>
        <v>5</v>
      </c>
    </row>
    <row r="56" spans="2:16" x14ac:dyDescent="0.25">
      <c r="B56" s="87" t="str">
        <f ca="1">IF(AND($A$5&gt;0,G56&lt;&gt;""),CONCATENATE($A$5,INDEX(Dados!$O$2:$O$15,MATCH(Inscrição!G56,Dados!$N$2:$N$15,0),1),IF(COUNTIF(G$12:G56,G56)&gt;9,COUNTIF(G$12:G56,G56),CONCATENATE("0",COUNTIF(G$12:G56,G56)))),"")</f>
        <v/>
      </c>
      <c r="C56" s="7"/>
      <c r="D56" s="4"/>
      <c r="E56" s="8"/>
      <c r="F56" s="90" t="str">
        <f t="shared" ca="1" si="0"/>
        <v/>
      </c>
      <c r="G56" s="13" t="str">
        <f ca="1">IF(AND(D56&gt;0,F56&lt;&gt;""),INDEX(Dados!E$3:E$184,MATCH(CONCATENATE(D56,F56),Dados!D$3:D$184,0),1),"")</f>
        <v/>
      </c>
      <c r="H56" s="4"/>
      <c r="I56" s="4"/>
      <c r="J56" s="27"/>
      <c r="K56" s="31">
        <f t="shared" si="1"/>
        <v>6</v>
      </c>
      <c r="L56" s="11">
        <f t="shared" si="2"/>
        <v>1</v>
      </c>
      <c r="M56" s="12">
        <f t="shared" ca="1" si="3"/>
        <v>2</v>
      </c>
      <c r="N56" s="12">
        <f t="shared" si="4"/>
        <v>3</v>
      </c>
      <c r="O56" s="12">
        <f t="shared" si="5"/>
        <v>4</v>
      </c>
      <c r="P56" s="12">
        <f t="shared" si="6"/>
        <v>5</v>
      </c>
    </row>
    <row r="57" spans="2:16" x14ac:dyDescent="0.25">
      <c r="B57" s="87" t="str">
        <f ca="1">IF(AND($A$5&gt;0,G57&lt;&gt;""),CONCATENATE($A$5,INDEX(Dados!$O$2:$O$15,MATCH(Inscrição!G57,Dados!$N$2:$N$15,0),1),IF(COUNTIF(G$12:G57,G57)&gt;9,COUNTIF(G$12:G57,G57),CONCATENATE("0",COUNTIF(G$12:G57,G57)))),"")</f>
        <v/>
      </c>
      <c r="C57" s="7"/>
      <c r="D57" s="4"/>
      <c r="E57" s="8"/>
      <c r="F57" s="90" t="str">
        <f t="shared" ca="1" si="0"/>
        <v/>
      </c>
      <c r="G57" s="13" t="str">
        <f ca="1">IF(AND(D57&gt;0,F57&lt;&gt;""),INDEX(Dados!E$3:E$184,MATCH(CONCATENATE(D57,F57),Dados!D$3:D$184,0),1),"")</f>
        <v/>
      </c>
      <c r="H57" s="4"/>
      <c r="I57" s="4"/>
      <c r="J57" s="27"/>
      <c r="K57" s="31">
        <f t="shared" si="1"/>
        <v>6</v>
      </c>
      <c r="L57" s="11">
        <f t="shared" si="2"/>
        <v>1</v>
      </c>
      <c r="M57" s="12">
        <f t="shared" ca="1" si="3"/>
        <v>2</v>
      </c>
      <c r="N57" s="12">
        <f t="shared" si="4"/>
        <v>3</v>
      </c>
      <c r="O57" s="12">
        <f t="shared" si="5"/>
        <v>4</v>
      </c>
      <c r="P57" s="12">
        <f t="shared" si="6"/>
        <v>5</v>
      </c>
    </row>
    <row r="58" spans="2:16" x14ac:dyDescent="0.25">
      <c r="B58" s="87" t="str">
        <f ca="1">IF(AND($A$5&gt;0,G58&lt;&gt;""),CONCATENATE($A$5,INDEX(Dados!$O$2:$O$15,MATCH(Inscrição!G58,Dados!$N$2:$N$15,0),1),IF(COUNTIF(G$12:G58,G58)&gt;9,COUNTIF(G$12:G58,G58),CONCATENATE("0",COUNTIF(G$12:G58,G58)))),"")</f>
        <v/>
      </c>
      <c r="C58" s="7"/>
      <c r="D58" s="4"/>
      <c r="E58" s="8"/>
      <c r="F58" s="90" t="str">
        <f t="shared" ca="1" si="0"/>
        <v/>
      </c>
      <c r="G58" s="13" t="str">
        <f ca="1">IF(AND(D58&gt;0,F58&lt;&gt;""),INDEX(Dados!E$3:E$184,MATCH(CONCATENATE(D58,F58),Dados!D$3:D$184,0),1),"")</f>
        <v/>
      </c>
      <c r="H58" s="4"/>
      <c r="I58" s="4"/>
      <c r="J58" s="27"/>
      <c r="K58" s="31">
        <f t="shared" si="1"/>
        <v>6</v>
      </c>
      <c r="L58" s="11">
        <f t="shared" si="2"/>
        <v>1</v>
      </c>
      <c r="M58" s="12">
        <f t="shared" ca="1" si="3"/>
        <v>2</v>
      </c>
      <c r="N58" s="12">
        <f t="shared" si="4"/>
        <v>3</v>
      </c>
      <c r="O58" s="12">
        <f t="shared" si="5"/>
        <v>4</v>
      </c>
      <c r="P58" s="12">
        <f t="shared" si="6"/>
        <v>5</v>
      </c>
    </row>
    <row r="59" spans="2:16" x14ac:dyDescent="0.25">
      <c r="B59" s="87" t="str">
        <f ca="1">IF(AND($A$5&gt;0,G59&lt;&gt;""),CONCATENATE($A$5,INDEX(Dados!$O$2:$O$15,MATCH(Inscrição!G59,Dados!$N$2:$N$15,0),1),IF(COUNTIF(G$12:G59,G59)&gt;9,COUNTIF(G$12:G59,G59),CONCATENATE("0",COUNTIF(G$12:G59,G59)))),"")</f>
        <v/>
      </c>
      <c r="C59" s="7"/>
      <c r="D59" s="4"/>
      <c r="E59" s="8"/>
      <c r="F59" s="90" t="str">
        <f t="shared" ca="1" si="0"/>
        <v/>
      </c>
      <c r="G59" s="13" t="str">
        <f ca="1">IF(AND(D59&gt;0,F59&lt;&gt;""),INDEX(Dados!E$3:E$184,MATCH(CONCATENATE(D59,F59),Dados!D$3:D$184,0),1),"")</f>
        <v/>
      </c>
      <c r="H59" s="4"/>
      <c r="I59" s="4"/>
      <c r="J59" s="27"/>
      <c r="K59" s="31">
        <f t="shared" si="1"/>
        <v>6</v>
      </c>
      <c r="L59" s="11">
        <f t="shared" si="2"/>
        <v>1</v>
      </c>
      <c r="M59" s="12">
        <f t="shared" ca="1" si="3"/>
        <v>2</v>
      </c>
      <c r="N59" s="12">
        <f t="shared" si="4"/>
        <v>3</v>
      </c>
      <c r="O59" s="12">
        <f t="shared" si="5"/>
        <v>4</v>
      </c>
      <c r="P59" s="12">
        <f t="shared" si="6"/>
        <v>5</v>
      </c>
    </row>
    <row r="60" spans="2:16" x14ac:dyDescent="0.25">
      <c r="B60" s="87" t="str">
        <f ca="1">IF(AND($A$5&gt;0,G60&lt;&gt;""),CONCATENATE($A$5,INDEX(Dados!$O$2:$O$15,MATCH(Inscrição!G60,Dados!$N$2:$N$15,0),1),IF(COUNTIF(G$12:G60,G60)&gt;9,COUNTIF(G$12:G60,G60),CONCATENATE("0",COUNTIF(G$12:G60,G60)))),"")</f>
        <v/>
      </c>
      <c r="C60" s="7"/>
      <c r="D60" s="4"/>
      <c r="E60" s="8"/>
      <c r="F60" s="90" t="str">
        <f t="shared" ca="1" si="0"/>
        <v/>
      </c>
      <c r="G60" s="13" t="str">
        <f ca="1">IF(AND(D60&gt;0,F60&lt;&gt;""),INDEX(Dados!E$3:E$184,MATCH(CONCATENATE(D60,F60),Dados!D$3:D$184,0),1),"")</f>
        <v/>
      </c>
      <c r="H60" s="4"/>
      <c r="I60" s="4"/>
      <c r="J60" s="27"/>
      <c r="K60" s="31">
        <f t="shared" si="1"/>
        <v>6</v>
      </c>
      <c r="L60" s="11">
        <f t="shared" si="2"/>
        <v>1</v>
      </c>
      <c r="M60" s="12">
        <f t="shared" ca="1" si="3"/>
        <v>2</v>
      </c>
      <c r="N60" s="12">
        <f t="shared" si="4"/>
        <v>3</v>
      </c>
      <c r="O60" s="12">
        <f t="shared" si="5"/>
        <v>4</v>
      </c>
      <c r="P60" s="12">
        <f t="shared" si="6"/>
        <v>5</v>
      </c>
    </row>
    <row r="61" spans="2:16" x14ac:dyDescent="0.25">
      <c r="B61" s="87" t="str">
        <f ca="1">IF(AND($A$5&gt;0,G61&lt;&gt;""),CONCATENATE($A$5,INDEX(Dados!$O$2:$O$15,MATCH(Inscrição!G61,Dados!$N$2:$N$15,0),1),IF(COUNTIF(G$12:G61,G61)&gt;9,COUNTIF(G$12:G61,G61),CONCATENATE("0",COUNTIF(G$12:G61,G61)))),"")</f>
        <v/>
      </c>
      <c r="C61" s="7"/>
      <c r="D61" s="4"/>
      <c r="E61" s="8"/>
      <c r="F61" s="90" t="str">
        <f t="shared" ca="1" si="0"/>
        <v/>
      </c>
      <c r="G61" s="13" t="str">
        <f ca="1">IF(AND(D61&gt;0,F61&lt;&gt;""),INDEX(Dados!E$3:E$184,MATCH(CONCATENATE(D61,F61),Dados!D$3:D$184,0),1),"")</f>
        <v/>
      </c>
      <c r="H61" s="4"/>
      <c r="I61" s="4"/>
      <c r="J61" s="27"/>
      <c r="K61" s="31">
        <f t="shared" si="1"/>
        <v>6</v>
      </c>
      <c r="L61" s="11">
        <f t="shared" si="2"/>
        <v>1</v>
      </c>
      <c r="M61" s="12">
        <f t="shared" ca="1" si="3"/>
        <v>2</v>
      </c>
      <c r="N61" s="12">
        <f t="shared" si="4"/>
        <v>3</v>
      </c>
      <c r="O61" s="12">
        <f t="shared" si="5"/>
        <v>4</v>
      </c>
      <c r="P61" s="12">
        <f t="shared" si="6"/>
        <v>5</v>
      </c>
    </row>
    <row r="62" spans="2:16" x14ac:dyDescent="0.25">
      <c r="B62" s="87" t="str">
        <f ca="1">IF(AND($A$5&gt;0,G62&lt;&gt;""),CONCATENATE($A$5,INDEX(Dados!$O$2:$O$15,MATCH(Inscrição!G62,Dados!$N$2:$N$15,0),1),IF(COUNTIF(G$12:G62,G62)&gt;9,COUNTIF(G$12:G62,G62),CONCATENATE("0",COUNTIF(G$12:G62,G62)))),"")</f>
        <v/>
      </c>
      <c r="C62" s="7"/>
      <c r="D62" s="4"/>
      <c r="E62" s="8"/>
      <c r="F62" s="90" t="str">
        <f t="shared" ca="1" si="0"/>
        <v/>
      </c>
      <c r="G62" s="13" t="str">
        <f ca="1">IF(AND(D62&gt;0,F62&lt;&gt;""),INDEX(Dados!E$3:E$184,MATCH(CONCATENATE(D62,F62),Dados!D$3:D$184,0),1),"")</f>
        <v/>
      </c>
      <c r="H62" s="4"/>
      <c r="I62" s="4"/>
      <c r="J62" s="27"/>
      <c r="K62" s="31">
        <f t="shared" si="1"/>
        <v>6</v>
      </c>
      <c r="L62" s="11">
        <f t="shared" si="2"/>
        <v>1</v>
      </c>
      <c r="M62" s="12">
        <f t="shared" ca="1" si="3"/>
        <v>2</v>
      </c>
      <c r="N62" s="12">
        <f t="shared" si="4"/>
        <v>3</v>
      </c>
      <c r="O62" s="12">
        <f t="shared" si="5"/>
        <v>4</v>
      </c>
      <c r="P62" s="12">
        <f t="shared" si="6"/>
        <v>5</v>
      </c>
    </row>
    <row r="63" spans="2:16" x14ac:dyDescent="0.25">
      <c r="B63" s="87" t="str">
        <f ca="1">IF(AND($A$5&gt;0,G63&lt;&gt;""),CONCATENATE($A$5,INDEX(Dados!$O$2:$O$15,MATCH(Inscrição!G63,Dados!$N$2:$N$15,0),1),IF(COUNTIF(G$12:G63,G63)&gt;9,COUNTIF(G$12:G63,G63),CONCATENATE("0",COUNTIF(G$12:G63,G63)))),"")</f>
        <v/>
      </c>
      <c r="C63" s="7"/>
      <c r="D63" s="4"/>
      <c r="E63" s="8"/>
      <c r="F63" s="90" t="str">
        <f t="shared" ca="1" si="0"/>
        <v/>
      </c>
      <c r="G63" s="13" t="str">
        <f ca="1">IF(AND(D63&gt;0,F63&lt;&gt;""),INDEX(Dados!E$3:E$184,MATCH(CONCATENATE(D63,F63),Dados!D$3:D$184,0),1),"")</f>
        <v/>
      </c>
      <c r="H63" s="4"/>
      <c r="I63" s="4"/>
      <c r="J63" s="27"/>
      <c r="K63" s="31">
        <f t="shared" si="1"/>
        <v>6</v>
      </c>
      <c r="L63" s="11">
        <f t="shared" si="2"/>
        <v>1</v>
      </c>
      <c r="M63" s="12">
        <f t="shared" ca="1" si="3"/>
        <v>2</v>
      </c>
      <c r="N63" s="12">
        <f t="shared" si="4"/>
        <v>3</v>
      </c>
      <c r="O63" s="12">
        <f t="shared" si="5"/>
        <v>4</v>
      </c>
      <c r="P63" s="12">
        <f t="shared" si="6"/>
        <v>5</v>
      </c>
    </row>
    <row r="64" spans="2:16" x14ac:dyDescent="0.25">
      <c r="B64" s="87" t="str">
        <f ca="1">IF(AND($A$5&gt;0,G64&lt;&gt;""),CONCATENATE($A$5,INDEX(Dados!$O$2:$O$15,MATCH(Inscrição!G64,Dados!$N$2:$N$15,0),1),IF(COUNTIF(G$12:G64,G64)&gt;9,COUNTIF(G$12:G64,G64),CONCATENATE("0",COUNTIF(G$12:G64,G64)))),"")</f>
        <v/>
      </c>
      <c r="C64" s="7"/>
      <c r="D64" s="4"/>
      <c r="E64" s="8"/>
      <c r="F64" s="90" t="str">
        <f t="shared" ca="1" si="0"/>
        <v/>
      </c>
      <c r="G64" s="13" t="str">
        <f ca="1">IF(AND(D64&gt;0,F64&lt;&gt;""),INDEX(Dados!E$3:E$184,MATCH(CONCATENATE(D64,F64),Dados!D$3:D$184,0),1),"")</f>
        <v/>
      </c>
      <c r="H64" s="4"/>
      <c r="I64" s="4"/>
      <c r="J64" s="27"/>
      <c r="K64" s="31">
        <f t="shared" si="1"/>
        <v>6</v>
      </c>
      <c r="L64" s="11">
        <f t="shared" si="2"/>
        <v>1</v>
      </c>
      <c r="M64" s="12">
        <f t="shared" ca="1" si="3"/>
        <v>2</v>
      </c>
      <c r="N64" s="12">
        <f t="shared" si="4"/>
        <v>3</v>
      </c>
      <c r="O64" s="12">
        <f t="shared" si="5"/>
        <v>4</v>
      </c>
      <c r="P64" s="12">
        <f t="shared" si="6"/>
        <v>5</v>
      </c>
    </row>
    <row r="65" spans="2:16" x14ac:dyDescent="0.25">
      <c r="B65" s="87" t="str">
        <f ca="1">IF(AND($A$5&gt;0,G65&lt;&gt;""),CONCATENATE($A$5,INDEX(Dados!$O$2:$O$15,MATCH(Inscrição!G65,Dados!$N$2:$N$15,0),1),IF(COUNTIF(G$12:G65,G65)&gt;9,COUNTIF(G$12:G65,G65),CONCATENATE("0",COUNTIF(G$12:G65,G65)))),"")</f>
        <v/>
      </c>
      <c r="C65" s="7"/>
      <c r="D65" s="4"/>
      <c r="E65" s="8"/>
      <c r="F65" s="90" t="str">
        <f t="shared" ca="1" si="0"/>
        <v/>
      </c>
      <c r="G65" s="13" t="str">
        <f ca="1">IF(AND(D65&gt;0,F65&lt;&gt;""),INDEX(Dados!E$3:E$184,MATCH(CONCATENATE(D65,F65),Dados!D$3:D$184,0),1),"")</f>
        <v/>
      </c>
      <c r="H65" s="4"/>
      <c r="I65" s="4"/>
      <c r="J65" s="27"/>
      <c r="K65" s="31">
        <f t="shared" si="1"/>
        <v>6</v>
      </c>
      <c r="L65" s="11">
        <f t="shared" si="2"/>
        <v>1</v>
      </c>
      <c r="M65" s="12">
        <f t="shared" ca="1" si="3"/>
        <v>2</v>
      </c>
      <c r="N65" s="12">
        <f t="shared" si="4"/>
        <v>3</v>
      </c>
      <c r="O65" s="12">
        <f t="shared" si="5"/>
        <v>4</v>
      </c>
      <c r="P65" s="12">
        <f t="shared" si="6"/>
        <v>5</v>
      </c>
    </row>
    <row r="66" spans="2:16" x14ac:dyDescent="0.25">
      <c r="B66" s="87" t="str">
        <f ca="1">IF(AND($A$5&gt;0,G66&lt;&gt;""),CONCATENATE($A$5,INDEX(Dados!$O$2:$O$15,MATCH(Inscrição!G66,Dados!$N$2:$N$15,0),1),IF(COUNTIF(G$12:G66,G66)&gt;9,COUNTIF(G$12:G66,G66),CONCATENATE("0",COUNTIF(G$12:G66,G66)))),"")</f>
        <v/>
      </c>
      <c r="C66" s="7"/>
      <c r="D66" s="4"/>
      <c r="E66" s="8"/>
      <c r="F66" s="90" t="str">
        <f t="shared" ca="1" si="0"/>
        <v/>
      </c>
      <c r="G66" s="13" t="str">
        <f ca="1">IF(AND(D66&gt;0,F66&lt;&gt;""),INDEX(Dados!E$3:E$184,MATCH(CONCATENATE(D66,F66),Dados!D$3:D$184,0),1),"")</f>
        <v/>
      </c>
      <c r="H66" s="4"/>
      <c r="I66" s="4"/>
      <c r="J66" s="27"/>
      <c r="K66" s="31">
        <f t="shared" si="1"/>
        <v>6</v>
      </c>
      <c r="L66" s="11">
        <f t="shared" si="2"/>
        <v>1</v>
      </c>
      <c r="M66" s="12">
        <f t="shared" ca="1" si="3"/>
        <v>2</v>
      </c>
      <c r="N66" s="12">
        <f t="shared" si="4"/>
        <v>3</v>
      </c>
      <c r="O66" s="12">
        <f t="shared" si="5"/>
        <v>4</v>
      </c>
      <c r="P66" s="12">
        <f t="shared" si="6"/>
        <v>5</v>
      </c>
    </row>
    <row r="67" spans="2:16" x14ac:dyDescent="0.25">
      <c r="B67" s="87" t="str">
        <f ca="1">IF(AND($A$5&gt;0,G67&lt;&gt;""),CONCATENATE($A$5,INDEX(Dados!$O$2:$O$15,MATCH(Inscrição!G67,Dados!$N$2:$N$15,0),1),IF(COUNTIF(G$12:G67,G67)&gt;9,COUNTIF(G$12:G67,G67),CONCATENATE("0",COUNTIF(G$12:G67,G67)))),"")</f>
        <v/>
      </c>
      <c r="C67" s="7"/>
      <c r="D67" s="4"/>
      <c r="E67" s="8"/>
      <c r="F67" s="90" t="str">
        <f t="shared" ca="1" si="0"/>
        <v/>
      </c>
      <c r="G67" s="13" t="str">
        <f ca="1">IF(AND(D67&gt;0,F67&lt;&gt;""),INDEX(Dados!E$3:E$184,MATCH(CONCATENATE(D67,F67),Dados!D$3:D$184,0),1),"")</f>
        <v/>
      </c>
      <c r="H67" s="4"/>
      <c r="I67" s="4"/>
      <c r="J67" s="27"/>
      <c r="K67" s="31">
        <f t="shared" si="1"/>
        <v>6</v>
      </c>
      <c r="L67" s="11">
        <f t="shared" si="2"/>
        <v>1</v>
      </c>
      <c r="M67" s="12">
        <f t="shared" ca="1" si="3"/>
        <v>2</v>
      </c>
      <c r="N67" s="12">
        <f t="shared" si="4"/>
        <v>3</v>
      </c>
      <c r="O67" s="12">
        <f t="shared" si="5"/>
        <v>4</v>
      </c>
      <c r="P67" s="12">
        <f t="shared" si="6"/>
        <v>5</v>
      </c>
    </row>
    <row r="68" spans="2:16" x14ac:dyDescent="0.25">
      <c r="B68" s="87" t="str">
        <f ca="1">IF(AND($A$5&gt;0,G68&lt;&gt;""),CONCATENATE($A$5,INDEX(Dados!$O$2:$O$15,MATCH(Inscrição!G68,Dados!$N$2:$N$15,0),1),IF(COUNTIF(G$12:G68,G68)&gt;9,COUNTIF(G$12:G68,G68),CONCATENATE("0",COUNTIF(G$12:G68,G68)))),"")</f>
        <v/>
      </c>
      <c r="C68" s="7"/>
      <c r="D68" s="4"/>
      <c r="E68" s="8"/>
      <c r="F68" s="90" t="str">
        <f t="shared" ca="1" si="0"/>
        <v/>
      </c>
      <c r="G68" s="13" t="str">
        <f ca="1">IF(AND(D68&gt;0,F68&lt;&gt;""),INDEX(Dados!E$3:E$184,MATCH(CONCATENATE(D68,F68),Dados!D$3:D$184,0),1),"")</f>
        <v/>
      </c>
      <c r="H68" s="4"/>
      <c r="I68" s="4"/>
      <c r="J68" s="27"/>
      <c r="K68" s="31">
        <f t="shared" si="1"/>
        <v>6</v>
      </c>
      <c r="L68" s="11">
        <f t="shared" si="2"/>
        <v>1</v>
      </c>
      <c r="M68" s="12">
        <f t="shared" ca="1" si="3"/>
        <v>2</v>
      </c>
      <c r="N68" s="12">
        <f t="shared" si="4"/>
        <v>3</v>
      </c>
      <c r="O68" s="12">
        <f t="shared" si="5"/>
        <v>4</v>
      </c>
      <c r="P68" s="12">
        <f t="shared" si="6"/>
        <v>5</v>
      </c>
    </row>
    <row r="69" spans="2:16" x14ac:dyDescent="0.25">
      <c r="B69" s="87" t="str">
        <f ca="1">IF(AND($A$5&gt;0,G69&lt;&gt;""),CONCATENATE($A$5,INDEX(Dados!$O$2:$O$15,MATCH(Inscrição!G69,Dados!$N$2:$N$15,0),1),IF(COUNTIF(G$12:G69,G69)&gt;9,COUNTIF(G$12:G69,G69),CONCATENATE("0",COUNTIF(G$12:G69,G69)))),"")</f>
        <v/>
      </c>
      <c r="C69" s="7"/>
      <c r="D69" s="4"/>
      <c r="E69" s="8"/>
      <c r="F69" s="90" t="str">
        <f t="shared" ca="1" si="0"/>
        <v/>
      </c>
      <c r="G69" s="13" t="str">
        <f ca="1">IF(AND(D69&gt;0,F69&lt;&gt;""),INDEX(Dados!E$3:E$184,MATCH(CONCATENATE(D69,F69),Dados!D$3:D$184,0),1),"")</f>
        <v/>
      </c>
      <c r="H69" s="4"/>
      <c r="I69" s="4"/>
      <c r="J69" s="27"/>
      <c r="K69" s="31">
        <f t="shared" si="1"/>
        <v>6</v>
      </c>
      <c r="L69" s="11">
        <f t="shared" si="2"/>
        <v>1</v>
      </c>
      <c r="M69" s="12">
        <f t="shared" ca="1" si="3"/>
        <v>2</v>
      </c>
      <c r="N69" s="12">
        <f t="shared" si="4"/>
        <v>3</v>
      </c>
      <c r="O69" s="12">
        <f t="shared" si="5"/>
        <v>4</v>
      </c>
      <c r="P69" s="12">
        <f t="shared" si="6"/>
        <v>5</v>
      </c>
    </row>
    <row r="70" spans="2:16" x14ac:dyDescent="0.25">
      <c r="B70" s="87" t="str">
        <f ca="1">IF(AND($A$5&gt;0,G70&lt;&gt;""),CONCATENATE($A$5,INDEX(Dados!$O$2:$O$15,MATCH(Inscrição!G70,Dados!$N$2:$N$15,0),1),IF(COUNTIF(G$12:G70,G70)&gt;9,COUNTIF(G$12:G70,G70),CONCATENATE("0",COUNTIF(G$12:G70,G70)))),"")</f>
        <v/>
      </c>
      <c r="C70" s="7"/>
      <c r="D70" s="4"/>
      <c r="E70" s="8"/>
      <c r="F70" s="90" t="str">
        <f t="shared" ca="1" si="0"/>
        <v/>
      </c>
      <c r="G70" s="13" t="str">
        <f ca="1">IF(AND(D70&gt;0,F70&lt;&gt;""),INDEX(Dados!E$3:E$184,MATCH(CONCATENATE(D70,F70),Dados!D$3:D$184,0),1),"")</f>
        <v/>
      </c>
      <c r="H70" s="4"/>
      <c r="I70" s="4"/>
      <c r="J70" s="27"/>
      <c r="K70" s="31">
        <f t="shared" si="1"/>
        <v>6</v>
      </c>
      <c r="L70" s="11">
        <f t="shared" si="2"/>
        <v>1</v>
      </c>
      <c r="M70" s="12">
        <f t="shared" ca="1" si="3"/>
        <v>2</v>
      </c>
      <c r="N70" s="12">
        <f t="shared" si="4"/>
        <v>3</v>
      </c>
      <c r="O70" s="12">
        <f t="shared" si="5"/>
        <v>4</v>
      </c>
      <c r="P70" s="12">
        <f t="shared" si="6"/>
        <v>5</v>
      </c>
    </row>
    <row r="71" spans="2:16" x14ac:dyDescent="0.25">
      <c r="B71" s="87" t="str">
        <f ca="1">IF(AND($A$5&gt;0,G71&lt;&gt;""),CONCATENATE($A$5,INDEX(Dados!$O$2:$O$15,MATCH(Inscrição!G71,Dados!$N$2:$N$15,0),1),IF(COUNTIF(G$12:G71,G71)&gt;9,COUNTIF(G$12:G71,G71),CONCATENATE("0",COUNTIF(G$12:G71,G71)))),"")</f>
        <v/>
      </c>
      <c r="C71" s="7"/>
      <c r="D71" s="4"/>
      <c r="E71" s="8"/>
      <c r="F71" s="90" t="str">
        <f t="shared" ca="1" si="0"/>
        <v/>
      </c>
      <c r="G71" s="13" t="str">
        <f ca="1">IF(AND(D71&gt;0,F71&lt;&gt;""),INDEX(Dados!E$3:E$184,MATCH(CONCATENATE(D71,F71),Dados!D$3:D$184,0),1),"")</f>
        <v/>
      </c>
      <c r="H71" s="4"/>
      <c r="I71" s="4"/>
      <c r="J71" s="27"/>
      <c r="K71" s="31">
        <f t="shared" si="1"/>
        <v>6</v>
      </c>
      <c r="L71" s="11">
        <f t="shared" si="2"/>
        <v>1</v>
      </c>
      <c r="M71" s="12">
        <f t="shared" ca="1" si="3"/>
        <v>2</v>
      </c>
      <c r="N71" s="12">
        <f t="shared" si="4"/>
        <v>3</v>
      </c>
      <c r="O71" s="12">
        <f t="shared" si="5"/>
        <v>4</v>
      </c>
      <c r="P71" s="12">
        <f t="shared" si="6"/>
        <v>5</v>
      </c>
    </row>
    <row r="72" spans="2:16" x14ac:dyDescent="0.25">
      <c r="B72" s="87" t="str">
        <f ca="1">IF(AND($A$5&gt;0,G72&lt;&gt;""),CONCATENATE($A$5,INDEX(Dados!$O$2:$O$15,MATCH(Inscrição!G72,Dados!$N$2:$N$15,0),1),IF(COUNTIF(G$12:G72,G72)&gt;9,COUNTIF(G$12:G72,G72),CONCATENATE("0",COUNTIF(G$12:G72,G72)))),"")</f>
        <v/>
      </c>
      <c r="C72" s="7"/>
      <c r="D72" s="4"/>
      <c r="E72" s="8"/>
      <c r="F72" s="90" t="str">
        <f t="shared" ca="1" si="0"/>
        <v/>
      </c>
      <c r="G72" s="13" t="str">
        <f ca="1">IF(AND(D72&gt;0,F72&lt;&gt;""),INDEX(Dados!E$3:E$184,MATCH(CONCATENATE(D72,F72),Dados!D$3:D$184,0),1),"")</f>
        <v/>
      </c>
      <c r="H72" s="4"/>
      <c r="I72" s="4"/>
      <c r="J72" s="27"/>
      <c r="K72" s="31">
        <f t="shared" si="1"/>
        <v>6</v>
      </c>
      <c r="L72" s="11">
        <f t="shared" si="2"/>
        <v>1</v>
      </c>
      <c r="M72" s="12">
        <f t="shared" ca="1" si="3"/>
        <v>2</v>
      </c>
      <c r="N72" s="12">
        <f t="shared" si="4"/>
        <v>3</v>
      </c>
      <c r="O72" s="12">
        <f t="shared" si="5"/>
        <v>4</v>
      </c>
      <c r="P72" s="12">
        <f t="shared" si="6"/>
        <v>5</v>
      </c>
    </row>
    <row r="73" spans="2:16" x14ac:dyDescent="0.25">
      <c r="B73" s="87" t="str">
        <f ca="1">IF(AND($A$5&gt;0,G73&lt;&gt;""),CONCATENATE($A$5,INDEX(Dados!$O$2:$O$15,MATCH(Inscrição!G73,Dados!$N$2:$N$15,0),1),IF(COUNTIF(G$12:G73,G73)&gt;9,COUNTIF(G$12:G73,G73),CONCATENATE("0",COUNTIF(G$12:G73,G73)))),"")</f>
        <v/>
      </c>
      <c r="C73" s="7"/>
      <c r="D73" s="4"/>
      <c r="E73" s="8"/>
      <c r="F73" s="90" t="str">
        <f t="shared" ca="1" si="0"/>
        <v/>
      </c>
      <c r="G73" s="13" t="str">
        <f ca="1">IF(AND(D73&gt;0,F73&lt;&gt;""),INDEX(Dados!E$3:E$184,MATCH(CONCATENATE(D73,F73),Dados!D$3:D$184,0),1),"")</f>
        <v/>
      </c>
      <c r="H73" s="4"/>
      <c r="I73" s="4"/>
      <c r="J73" s="27"/>
      <c r="K73" s="31">
        <f t="shared" si="1"/>
        <v>6</v>
      </c>
      <c r="L73" s="11">
        <f t="shared" si="2"/>
        <v>1</v>
      </c>
      <c r="M73" s="12">
        <f t="shared" ca="1" si="3"/>
        <v>2</v>
      </c>
      <c r="N73" s="12">
        <f t="shared" si="4"/>
        <v>3</v>
      </c>
      <c r="O73" s="12">
        <f t="shared" si="5"/>
        <v>4</v>
      </c>
      <c r="P73" s="12">
        <f t="shared" si="6"/>
        <v>5</v>
      </c>
    </row>
    <row r="74" spans="2:16" x14ac:dyDescent="0.25">
      <c r="B74" s="87" t="str">
        <f ca="1">IF(AND($A$5&gt;0,G74&lt;&gt;""),CONCATENATE($A$5,INDEX(Dados!$O$2:$O$15,MATCH(Inscrição!G74,Dados!$N$2:$N$15,0),1),IF(COUNTIF(G$12:G74,G74)&gt;9,COUNTIF(G$12:G74,G74),CONCATENATE("0",COUNTIF(G$12:G74,G74)))),"")</f>
        <v/>
      </c>
      <c r="C74" s="7"/>
      <c r="D74" s="4"/>
      <c r="E74" s="8"/>
      <c r="F74" s="90" t="str">
        <f t="shared" ca="1" si="0"/>
        <v/>
      </c>
      <c r="G74" s="13" t="str">
        <f ca="1">IF(AND(D74&gt;0,F74&lt;&gt;""),INDEX(Dados!E$3:E$184,MATCH(CONCATENATE(D74,F74),Dados!D$3:D$184,0),1),"")</f>
        <v/>
      </c>
      <c r="H74" s="4"/>
      <c r="I74" s="4"/>
      <c r="J74" s="27"/>
      <c r="K74" s="31">
        <f t="shared" si="1"/>
        <v>6</v>
      </c>
      <c r="L74" s="11">
        <f t="shared" si="2"/>
        <v>1</v>
      </c>
      <c r="M74" s="12">
        <f t="shared" ca="1" si="3"/>
        <v>2</v>
      </c>
      <c r="N74" s="12">
        <f t="shared" si="4"/>
        <v>3</v>
      </c>
      <c r="O74" s="12">
        <f t="shared" si="5"/>
        <v>4</v>
      </c>
      <c r="P74" s="12">
        <f t="shared" si="6"/>
        <v>5</v>
      </c>
    </row>
    <row r="75" spans="2:16" x14ac:dyDescent="0.25">
      <c r="B75" s="87" t="str">
        <f ca="1">IF(AND($A$5&gt;0,G75&lt;&gt;""),CONCATENATE($A$5,INDEX(Dados!$O$2:$O$15,MATCH(Inscrição!G75,Dados!$N$2:$N$15,0),1),IF(COUNTIF(G$12:G75,G75)&gt;9,COUNTIF(G$12:G75,G75),CONCATENATE("0",COUNTIF(G$12:G75,G75)))),"")</f>
        <v/>
      </c>
      <c r="C75" s="7"/>
      <c r="D75" s="4"/>
      <c r="E75" s="8"/>
      <c r="F75" s="90" t="str">
        <f t="shared" ca="1" si="0"/>
        <v/>
      </c>
      <c r="G75" s="13" t="str">
        <f ca="1">IF(AND(D75&gt;0,F75&lt;&gt;""),INDEX(Dados!E$3:E$184,MATCH(CONCATENATE(D75,F75),Dados!D$3:D$184,0),1),"")</f>
        <v/>
      </c>
      <c r="H75" s="4"/>
      <c r="I75" s="4"/>
      <c r="J75" s="27"/>
      <c r="K75" s="31">
        <f t="shared" si="1"/>
        <v>6</v>
      </c>
      <c r="L75" s="11">
        <f t="shared" si="2"/>
        <v>1</v>
      </c>
      <c r="M75" s="12">
        <f t="shared" ca="1" si="3"/>
        <v>2</v>
      </c>
      <c r="N75" s="12">
        <f t="shared" si="4"/>
        <v>3</v>
      </c>
      <c r="O75" s="12">
        <f t="shared" si="5"/>
        <v>4</v>
      </c>
      <c r="P75" s="12">
        <f t="shared" si="6"/>
        <v>5</v>
      </c>
    </row>
    <row r="76" spans="2:16" x14ac:dyDescent="0.25">
      <c r="B76" s="87" t="str">
        <f ca="1">IF(AND($A$5&gt;0,G76&lt;&gt;""),CONCATENATE($A$5,INDEX(Dados!$O$2:$O$15,MATCH(Inscrição!G76,Dados!$N$2:$N$15,0),1),IF(COUNTIF(G$12:G76,G76)&gt;9,COUNTIF(G$12:G76,G76),CONCATENATE("0",COUNTIF(G$12:G76,G76)))),"")</f>
        <v/>
      </c>
      <c r="C76" s="7"/>
      <c r="D76" s="4"/>
      <c r="E76" s="8"/>
      <c r="F76" s="90" t="str">
        <f t="shared" ca="1" si="0"/>
        <v/>
      </c>
      <c r="G76" s="13" t="str">
        <f ca="1">IF(AND(D76&gt;0,F76&lt;&gt;""),INDEX(Dados!E$3:E$184,MATCH(CONCATENATE(D76,F76),Dados!D$3:D$184,0),1),"")</f>
        <v/>
      </c>
      <c r="H76" s="4"/>
      <c r="I76" s="4"/>
      <c r="J76" s="27"/>
      <c r="K76" s="31">
        <f t="shared" si="1"/>
        <v>6</v>
      </c>
      <c r="L76" s="11">
        <f t="shared" si="2"/>
        <v>1</v>
      </c>
      <c r="M76" s="12">
        <f t="shared" ca="1" si="3"/>
        <v>2</v>
      </c>
      <c r="N76" s="12">
        <f t="shared" si="4"/>
        <v>3</v>
      </c>
      <c r="O76" s="12">
        <f t="shared" si="5"/>
        <v>4</v>
      </c>
      <c r="P76" s="12">
        <f t="shared" si="6"/>
        <v>5</v>
      </c>
    </row>
    <row r="77" spans="2:16" x14ac:dyDescent="0.25">
      <c r="B77" s="87" t="str">
        <f ca="1">IF(AND($A$5&gt;0,G77&lt;&gt;""),CONCATENATE($A$5,INDEX(Dados!$O$2:$O$15,MATCH(Inscrição!G77,Dados!$N$2:$N$15,0),1),IF(COUNTIF(G$12:G77,G77)&gt;9,COUNTIF(G$12:G77,G77),CONCATENATE("0",COUNTIF(G$12:G77,G77)))),"")</f>
        <v/>
      </c>
      <c r="C77" s="7"/>
      <c r="D77" s="4"/>
      <c r="E77" s="8"/>
      <c r="F77" s="90" t="str">
        <f t="shared" ref="F77:F111" ca="1" si="7">IF(E77&gt;0,YEAR(TODAY())-YEAR(E77),"")</f>
        <v/>
      </c>
      <c r="G77" s="13" t="str">
        <f ca="1">IF(AND(D77&gt;0,F77&lt;&gt;""),INDEX(Dados!E$3:E$184,MATCH(CONCATENATE(D77,F77),Dados!D$3:D$184,0),1),"")</f>
        <v/>
      </c>
      <c r="H77" s="4"/>
      <c r="I77" s="4"/>
      <c r="J77" s="27"/>
      <c r="K77" s="31">
        <f t="shared" ref="K77:K111" si="8">IF(C77&gt;0,IF(L77&gt;0,L77,IF(M77&gt;0,M77,IF(N77&gt;0,N77,IF(O77&gt;0,O77,P77)))),6)</f>
        <v>6</v>
      </c>
      <c r="L77" s="11">
        <f t="shared" ref="L77:L111" si="9">IF(AND(D77&lt;&gt;"M",D77&lt;&gt;"F"),1,0)</f>
        <v>1</v>
      </c>
      <c r="M77" s="12">
        <f t="shared" ref="M77:M111" ca="1" si="10">IF(ISERROR(F77),2,IF(AND(F77&gt;10,F77&lt;101),0,2))</f>
        <v>2</v>
      </c>
      <c r="N77" s="12">
        <f t="shared" ref="N77:N111" si="11">IF(OR(H77="PP",H77="P",H77="M",H77="G",H77="GG"),0,3)</f>
        <v>3</v>
      </c>
      <c r="O77" s="12">
        <f t="shared" ref="O77:O111" si="12">IF(I77&gt;0,0,4)</f>
        <v>4</v>
      </c>
      <c r="P77" s="12">
        <f t="shared" ref="P77:P111" si="13">IF(AND(J77&lt;&gt;"S",J77&lt;&gt;"N"),5,7)</f>
        <v>5</v>
      </c>
    </row>
    <row r="78" spans="2:16" x14ac:dyDescent="0.25">
      <c r="B78" s="87" t="str">
        <f ca="1">IF(AND($A$5&gt;0,G78&lt;&gt;""),CONCATENATE($A$5,INDEX(Dados!$O$2:$O$15,MATCH(Inscrição!G78,Dados!$N$2:$N$15,0),1),IF(COUNTIF(G$12:G78,G78)&gt;9,COUNTIF(G$12:G78,G78),CONCATENATE("0",COUNTIF(G$12:G78,G78)))),"")</f>
        <v/>
      </c>
      <c r="C78" s="7"/>
      <c r="D78" s="4"/>
      <c r="E78" s="8"/>
      <c r="F78" s="90" t="str">
        <f t="shared" ca="1" si="7"/>
        <v/>
      </c>
      <c r="G78" s="13" t="str">
        <f ca="1">IF(AND(D78&gt;0,F78&lt;&gt;""),INDEX(Dados!E$3:E$184,MATCH(CONCATENATE(D78,F78),Dados!D$3:D$184,0),1),"")</f>
        <v/>
      </c>
      <c r="H78" s="4"/>
      <c r="I78" s="4"/>
      <c r="J78" s="27"/>
      <c r="K78" s="31">
        <f t="shared" si="8"/>
        <v>6</v>
      </c>
      <c r="L78" s="11">
        <f t="shared" si="9"/>
        <v>1</v>
      </c>
      <c r="M78" s="12">
        <f t="shared" ca="1" si="10"/>
        <v>2</v>
      </c>
      <c r="N78" s="12">
        <f t="shared" si="11"/>
        <v>3</v>
      </c>
      <c r="O78" s="12">
        <f t="shared" si="12"/>
        <v>4</v>
      </c>
      <c r="P78" s="12">
        <f t="shared" si="13"/>
        <v>5</v>
      </c>
    </row>
    <row r="79" spans="2:16" x14ac:dyDescent="0.25">
      <c r="B79" s="87" t="str">
        <f ca="1">IF(AND($A$5&gt;0,G79&lt;&gt;""),CONCATENATE($A$5,INDEX(Dados!$O$2:$O$15,MATCH(Inscrição!G79,Dados!$N$2:$N$15,0),1),IF(COUNTIF(G$12:G79,G79)&gt;9,COUNTIF(G$12:G79,G79),CONCATENATE("0",COUNTIF(G$12:G79,G79)))),"")</f>
        <v/>
      </c>
      <c r="C79" s="7"/>
      <c r="D79" s="4"/>
      <c r="E79" s="8"/>
      <c r="F79" s="90" t="str">
        <f t="shared" ca="1" si="7"/>
        <v/>
      </c>
      <c r="G79" s="13" t="str">
        <f ca="1">IF(AND(D79&gt;0,F79&lt;&gt;""),INDEX(Dados!E$3:E$184,MATCH(CONCATENATE(D79,F79),Dados!D$3:D$184,0),1),"")</f>
        <v/>
      </c>
      <c r="H79" s="4"/>
      <c r="I79" s="4"/>
      <c r="J79" s="27"/>
      <c r="K79" s="31">
        <f t="shared" si="8"/>
        <v>6</v>
      </c>
      <c r="L79" s="11">
        <f t="shared" si="9"/>
        <v>1</v>
      </c>
      <c r="M79" s="12">
        <f t="shared" ca="1" si="10"/>
        <v>2</v>
      </c>
      <c r="N79" s="12">
        <f t="shared" si="11"/>
        <v>3</v>
      </c>
      <c r="O79" s="12">
        <f t="shared" si="12"/>
        <v>4</v>
      </c>
      <c r="P79" s="12">
        <f t="shared" si="13"/>
        <v>5</v>
      </c>
    </row>
    <row r="80" spans="2:16" x14ac:dyDescent="0.25">
      <c r="B80" s="87" t="str">
        <f ca="1">IF(AND($A$5&gt;0,G80&lt;&gt;""),CONCATENATE($A$5,INDEX(Dados!$O$2:$O$15,MATCH(Inscrição!G80,Dados!$N$2:$N$15,0),1),IF(COUNTIF(G$12:G80,G80)&gt;9,COUNTIF(G$12:G80,G80),CONCATENATE("0",COUNTIF(G$12:G80,G80)))),"")</f>
        <v/>
      </c>
      <c r="C80" s="7"/>
      <c r="D80" s="4"/>
      <c r="E80" s="8"/>
      <c r="F80" s="90" t="str">
        <f t="shared" ca="1" si="7"/>
        <v/>
      </c>
      <c r="G80" s="13" t="str">
        <f ca="1">IF(AND(D80&gt;0,F80&lt;&gt;""),INDEX(Dados!E$3:E$184,MATCH(CONCATENATE(D80,F80),Dados!D$3:D$184,0),1),"")</f>
        <v/>
      </c>
      <c r="H80" s="4"/>
      <c r="I80" s="4"/>
      <c r="J80" s="27"/>
      <c r="K80" s="31">
        <f t="shared" si="8"/>
        <v>6</v>
      </c>
      <c r="L80" s="11">
        <f t="shared" si="9"/>
        <v>1</v>
      </c>
      <c r="M80" s="12">
        <f t="shared" ca="1" si="10"/>
        <v>2</v>
      </c>
      <c r="N80" s="12">
        <f t="shared" si="11"/>
        <v>3</v>
      </c>
      <c r="O80" s="12">
        <f t="shared" si="12"/>
        <v>4</v>
      </c>
      <c r="P80" s="12">
        <f t="shared" si="13"/>
        <v>5</v>
      </c>
    </row>
    <row r="81" spans="2:16" x14ac:dyDescent="0.25">
      <c r="B81" s="87" t="str">
        <f ca="1">IF(AND($A$5&gt;0,G81&lt;&gt;""),CONCATENATE($A$5,INDEX(Dados!$O$2:$O$15,MATCH(Inscrição!G81,Dados!$N$2:$N$15,0),1),IF(COUNTIF(G$12:G81,G81)&gt;9,COUNTIF(G$12:G81,G81),CONCATENATE("0",COUNTIF(G$12:G81,G81)))),"")</f>
        <v/>
      </c>
      <c r="C81" s="7"/>
      <c r="D81" s="4"/>
      <c r="E81" s="8"/>
      <c r="F81" s="90" t="str">
        <f t="shared" ca="1" si="7"/>
        <v/>
      </c>
      <c r="G81" s="13" t="str">
        <f ca="1">IF(AND(D81&gt;0,F81&lt;&gt;""),INDEX(Dados!E$3:E$184,MATCH(CONCATENATE(D81,F81),Dados!D$3:D$184,0),1),"")</f>
        <v/>
      </c>
      <c r="H81" s="4"/>
      <c r="I81" s="4"/>
      <c r="J81" s="27"/>
      <c r="K81" s="31">
        <f t="shared" si="8"/>
        <v>6</v>
      </c>
      <c r="L81" s="11">
        <f t="shared" si="9"/>
        <v>1</v>
      </c>
      <c r="M81" s="12">
        <f t="shared" ca="1" si="10"/>
        <v>2</v>
      </c>
      <c r="N81" s="12">
        <f t="shared" si="11"/>
        <v>3</v>
      </c>
      <c r="O81" s="12">
        <f t="shared" si="12"/>
        <v>4</v>
      </c>
      <c r="P81" s="12">
        <f t="shared" si="13"/>
        <v>5</v>
      </c>
    </row>
    <row r="82" spans="2:16" x14ac:dyDescent="0.25">
      <c r="B82" s="87" t="str">
        <f ca="1">IF(AND($A$5&gt;0,G82&lt;&gt;""),CONCATENATE($A$5,INDEX(Dados!$O$2:$O$15,MATCH(Inscrição!G82,Dados!$N$2:$N$15,0),1),IF(COUNTIF(G$12:G82,G82)&gt;9,COUNTIF(G$12:G82,G82),CONCATENATE("0",COUNTIF(G$12:G82,G82)))),"")</f>
        <v/>
      </c>
      <c r="C82" s="7"/>
      <c r="D82" s="4"/>
      <c r="E82" s="8"/>
      <c r="F82" s="90" t="str">
        <f t="shared" ca="1" si="7"/>
        <v/>
      </c>
      <c r="G82" s="13" t="str">
        <f ca="1">IF(AND(D82&gt;0,F82&lt;&gt;""),INDEX(Dados!E$3:E$184,MATCH(CONCATENATE(D82,F82),Dados!D$3:D$184,0),1),"")</f>
        <v/>
      </c>
      <c r="H82" s="4"/>
      <c r="I82" s="4"/>
      <c r="J82" s="27"/>
      <c r="K82" s="31">
        <f t="shared" si="8"/>
        <v>6</v>
      </c>
      <c r="L82" s="11">
        <f t="shared" si="9"/>
        <v>1</v>
      </c>
      <c r="M82" s="12">
        <f t="shared" ca="1" si="10"/>
        <v>2</v>
      </c>
      <c r="N82" s="12">
        <f t="shared" si="11"/>
        <v>3</v>
      </c>
      <c r="O82" s="12">
        <f t="shared" si="12"/>
        <v>4</v>
      </c>
      <c r="P82" s="12">
        <f t="shared" si="13"/>
        <v>5</v>
      </c>
    </row>
    <row r="83" spans="2:16" x14ac:dyDescent="0.25">
      <c r="B83" s="87" t="str">
        <f ca="1">IF(AND($A$5&gt;0,G83&lt;&gt;""),CONCATENATE($A$5,INDEX(Dados!$O$2:$O$15,MATCH(Inscrição!G83,Dados!$N$2:$N$15,0),1),IF(COUNTIF(G$12:G83,G83)&gt;9,COUNTIF(G$12:G83,G83),CONCATENATE("0",COUNTIF(G$12:G83,G83)))),"")</f>
        <v/>
      </c>
      <c r="C83" s="7"/>
      <c r="D83" s="4"/>
      <c r="E83" s="8"/>
      <c r="F83" s="90" t="str">
        <f t="shared" ca="1" si="7"/>
        <v/>
      </c>
      <c r="G83" s="13" t="str">
        <f ca="1">IF(AND(D83&gt;0,F83&lt;&gt;""),INDEX(Dados!E$3:E$184,MATCH(CONCATENATE(D83,F83),Dados!D$3:D$184,0),1),"")</f>
        <v/>
      </c>
      <c r="H83" s="4"/>
      <c r="I83" s="4"/>
      <c r="J83" s="27"/>
      <c r="K83" s="31">
        <f t="shared" si="8"/>
        <v>6</v>
      </c>
      <c r="L83" s="11">
        <f t="shared" si="9"/>
        <v>1</v>
      </c>
      <c r="M83" s="12">
        <f t="shared" ca="1" si="10"/>
        <v>2</v>
      </c>
      <c r="N83" s="12">
        <f t="shared" si="11"/>
        <v>3</v>
      </c>
      <c r="O83" s="12">
        <f t="shared" si="12"/>
        <v>4</v>
      </c>
      <c r="P83" s="12">
        <f t="shared" si="13"/>
        <v>5</v>
      </c>
    </row>
    <row r="84" spans="2:16" x14ac:dyDescent="0.25">
      <c r="B84" s="87" t="str">
        <f ca="1">IF(AND($A$5&gt;0,G84&lt;&gt;""),CONCATENATE($A$5,INDEX(Dados!$O$2:$O$15,MATCH(Inscrição!G84,Dados!$N$2:$N$15,0),1),IF(COUNTIF(G$12:G84,G84)&gt;9,COUNTIF(G$12:G84,G84),CONCATENATE("0",COUNTIF(G$12:G84,G84)))),"")</f>
        <v/>
      </c>
      <c r="C84" s="7"/>
      <c r="D84" s="4"/>
      <c r="E84" s="8"/>
      <c r="F84" s="90" t="str">
        <f t="shared" ca="1" si="7"/>
        <v/>
      </c>
      <c r="G84" s="13" t="str">
        <f ca="1">IF(AND(D84&gt;0,F84&lt;&gt;""),INDEX(Dados!E$3:E$184,MATCH(CONCATENATE(D84,F84),Dados!D$3:D$184,0),1),"")</f>
        <v/>
      </c>
      <c r="H84" s="4"/>
      <c r="I84" s="4"/>
      <c r="J84" s="27"/>
      <c r="K84" s="31">
        <f t="shared" si="8"/>
        <v>6</v>
      </c>
      <c r="L84" s="11">
        <f t="shared" si="9"/>
        <v>1</v>
      </c>
      <c r="M84" s="12">
        <f t="shared" ca="1" si="10"/>
        <v>2</v>
      </c>
      <c r="N84" s="12">
        <f t="shared" si="11"/>
        <v>3</v>
      </c>
      <c r="O84" s="12">
        <f t="shared" si="12"/>
        <v>4</v>
      </c>
      <c r="P84" s="12">
        <f t="shared" si="13"/>
        <v>5</v>
      </c>
    </row>
    <row r="85" spans="2:16" x14ac:dyDescent="0.25">
      <c r="B85" s="87" t="str">
        <f ca="1">IF(AND($A$5&gt;0,G85&lt;&gt;""),CONCATENATE($A$5,INDEX(Dados!$O$2:$O$15,MATCH(Inscrição!G85,Dados!$N$2:$N$15,0),1),IF(COUNTIF(G$12:G85,G85)&gt;9,COUNTIF(G$12:G85,G85),CONCATENATE("0",COUNTIF(G$12:G85,G85)))),"")</f>
        <v/>
      </c>
      <c r="C85" s="7"/>
      <c r="D85" s="4"/>
      <c r="E85" s="8"/>
      <c r="F85" s="90" t="str">
        <f t="shared" ca="1" si="7"/>
        <v/>
      </c>
      <c r="G85" s="13" t="str">
        <f ca="1">IF(AND(D85&gt;0,F85&lt;&gt;""),INDEX(Dados!E$3:E$184,MATCH(CONCATENATE(D85,F85),Dados!D$3:D$184,0),1),"")</f>
        <v/>
      </c>
      <c r="H85" s="4"/>
      <c r="I85" s="4"/>
      <c r="J85" s="27"/>
      <c r="K85" s="31">
        <f t="shared" si="8"/>
        <v>6</v>
      </c>
      <c r="L85" s="11">
        <f t="shared" si="9"/>
        <v>1</v>
      </c>
      <c r="M85" s="12">
        <f t="shared" ca="1" si="10"/>
        <v>2</v>
      </c>
      <c r="N85" s="12">
        <f t="shared" si="11"/>
        <v>3</v>
      </c>
      <c r="O85" s="12">
        <f t="shared" si="12"/>
        <v>4</v>
      </c>
      <c r="P85" s="12">
        <f t="shared" si="13"/>
        <v>5</v>
      </c>
    </row>
    <row r="86" spans="2:16" x14ac:dyDescent="0.25">
      <c r="B86" s="87" t="str">
        <f ca="1">IF(AND($A$5&gt;0,G86&lt;&gt;""),CONCATENATE($A$5,INDEX(Dados!$O$2:$O$15,MATCH(Inscrição!G86,Dados!$N$2:$N$15,0),1),IF(COUNTIF(G$12:G86,G86)&gt;9,COUNTIF(G$12:G86,G86),CONCATENATE("0",COUNTIF(G$12:G86,G86)))),"")</f>
        <v/>
      </c>
      <c r="C86" s="7"/>
      <c r="D86" s="4"/>
      <c r="E86" s="8"/>
      <c r="F86" s="90" t="str">
        <f t="shared" ca="1" si="7"/>
        <v/>
      </c>
      <c r="G86" s="13" t="str">
        <f ca="1">IF(AND(D86&gt;0,F86&lt;&gt;""),INDEX(Dados!E$3:E$184,MATCH(CONCATENATE(D86,F86),Dados!D$3:D$184,0),1),"")</f>
        <v/>
      </c>
      <c r="H86" s="4"/>
      <c r="I86" s="4"/>
      <c r="J86" s="27"/>
      <c r="K86" s="31">
        <f t="shared" si="8"/>
        <v>6</v>
      </c>
      <c r="L86" s="11">
        <f t="shared" si="9"/>
        <v>1</v>
      </c>
      <c r="M86" s="12">
        <f t="shared" ca="1" si="10"/>
        <v>2</v>
      </c>
      <c r="N86" s="12">
        <f t="shared" si="11"/>
        <v>3</v>
      </c>
      <c r="O86" s="12">
        <f t="shared" si="12"/>
        <v>4</v>
      </c>
      <c r="P86" s="12">
        <f t="shared" si="13"/>
        <v>5</v>
      </c>
    </row>
    <row r="87" spans="2:16" x14ac:dyDescent="0.25">
      <c r="B87" s="87" t="str">
        <f ca="1">IF(AND($A$5&gt;0,G87&lt;&gt;""),CONCATENATE($A$5,INDEX(Dados!$O$2:$O$15,MATCH(Inscrição!G87,Dados!$N$2:$N$15,0),1),IF(COUNTIF(G$12:G87,G87)&gt;9,COUNTIF(G$12:G87,G87),CONCATENATE("0",COUNTIF(G$12:G87,G87)))),"")</f>
        <v/>
      </c>
      <c r="C87" s="7"/>
      <c r="D87" s="4"/>
      <c r="E87" s="8"/>
      <c r="F87" s="90" t="str">
        <f t="shared" ca="1" si="7"/>
        <v/>
      </c>
      <c r="G87" s="13" t="str">
        <f ca="1">IF(AND(D87&gt;0,F87&lt;&gt;""),INDEX(Dados!E$3:E$184,MATCH(CONCATENATE(D87,F87),Dados!D$3:D$184,0),1),"")</f>
        <v/>
      </c>
      <c r="H87" s="4"/>
      <c r="I87" s="4"/>
      <c r="J87" s="27"/>
      <c r="K87" s="31">
        <f t="shared" si="8"/>
        <v>6</v>
      </c>
      <c r="L87" s="11">
        <f t="shared" si="9"/>
        <v>1</v>
      </c>
      <c r="M87" s="12">
        <f t="shared" ca="1" si="10"/>
        <v>2</v>
      </c>
      <c r="N87" s="12">
        <f t="shared" si="11"/>
        <v>3</v>
      </c>
      <c r="O87" s="12">
        <f t="shared" si="12"/>
        <v>4</v>
      </c>
      <c r="P87" s="12">
        <f t="shared" si="13"/>
        <v>5</v>
      </c>
    </row>
    <row r="88" spans="2:16" x14ac:dyDescent="0.25">
      <c r="B88" s="87" t="str">
        <f ca="1">IF(AND($A$5&gt;0,G88&lt;&gt;""),CONCATENATE($A$5,INDEX(Dados!$O$2:$O$15,MATCH(Inscrição!G88,Dados!$N$2:$N$15,0),1),IF(COUNTIF(G$12:G88,G88)&gt;9,COUNTIF(G$12:G88,G88),CONCATENATE("0",COUNTIF(G$12:G88,G88)))),"")</f>
        <v/>
      </c>
      <c r="C88" s="7"/>
      <c r="D88" s="4"/>
      <c r="E88" s="8"/>
      <c r="F88" s="90" t="str">
        <f t="shared" ca="1" si="7"/>
        <v/>
      </c>
      <c r="G88" s="13" t="str">
        <f ca="1">IF(AND(D88&gt;0,F88&lt;&gt;""),INDEX(Dados!E$3:E$184,MATCH(CONCATENATE(D88,F88),Dados!D$3:D$184,0),1),"")</f>
        <v/>
      </c>
      <c r="H88" s="4"/>
      <c r="I88" s="4"/>
      <c r="J88" s="27"/>
      <c r="K88" s="31">
        <f t="shared" si="8"/>
        <v>6</v>
      </c>
      <c r="L88" s="11">
        <f t="shared" si="9"/>
        <v>1</v>
      </c>
      <c r="M88" s="12">
        <f t="shared" ca="1" si="10"/>
        <v>2</v>
      </c>
      <c r="N88" s="12">
        <f t="shared" si="11"/>
        <v>3</v>
      </c>
      <c r="O88" s="12">
        <f t="shared" si="12"/>
        <v>4</v>
      </c>
      <c r="P88" s="12">
        <f t="shared" si="13"/>
        <v>5</v>
      </c>
    </row>
    <row r="89" spans="2:16" x14ac:dyDescent="0.25">
      <c r="B89" s="87" t="str">
        <f ca="1">IF(AND($A$5&gt;0,G89&lt;&gt;""),CONCATENATE($A$5,INDEX(Dados!$O$2:$O$15,MATCH(Inscrição!G89,Dados!$N$2:$N$15,0),1),IF(COUNTIF(G$12:G89,G89)&gt;9,COUNTIF(G$12:G89,G89),CONCATENATE("0",COUNTIF(G$12:G89,G89)))),"")</f>
        <v/>
      </c>
      <c r="C89" s="7"/>
      <c r="D89" s="4"/>
      <c r="E89" s="8"/>
      <c r="F89" s="90" t="str">
        <f t="shared" ca="1" si="7"/>
        <v/>
      </c>
      <c r="G89" s="13" t="str">
        <f ca="1">IF(AND(D89&gt;0,F89&lt;&gt;""),INDEX(Dados!E$3:E$184,MATCH(CONCATENATE(D89,F89),Dados!D$3:D$184,0),1),"")</f>
        <v/>
      </c>
      <c r="H89" s="4"/>
      <c r="I89" s="4"/>
      <c r="J89" s="27"/>
      <c r="K89" s="31">
        <f t="shared" si="8"/>
        <v>6</v>
      </c>
      <c r="L89" s="11">
        <f t="shared" si="9"/>
        <v>1</v>
      </c>
      <c r="M89" s="12">
        <f t="shared" ca="1" si="10"/>
        <v>2</v>
      </c>
      <c r="N89" s="12">
        <f t="shared" si="11"/>
        <v>3</v>
      </c>
      <c r="O89" s="12">
        <f t="shared" si="12"/>
        <v>4</v>
      </c>
      <c r="P89" s="12">
        <f t="shared" si="13"/>
        <v>5</v>
      </c>
    </row>
    <row r="90" spans="2:16" x14ac:dyDescent="0.25">
      <c r="B90" s="87" t="str">
        <f ca="1">IF(AND($A$5&gt;0,G90&lt;&gt;""),CONCATENATE($A$5,INDEX(Dados!$O$2:$O$15,MATCH(Inscrição!G90,Dados!$N$2:$N$15,0),1),IF(COUNTIF(G$12:G90,G90)&gt;9,COUNTIF(G$12:G90,G90),CONCATENATE("0",COUNTIF(G$12:G90,G90)))),"")</f>
        <v/>
      </c>
      <c r="C90" s="7"/>
      <c r="D90" s="4"/>
      <c r="E90" s="8"/>
      <c r="F90" s="90" t="str">
        <f t="shared" ca="1" si="7"/>
        <v/>
      </c>
      <c r="G90" s="13" t="str">
        <f ca="1">IF(AND(D90&gt;0,F90&lt;&gt;""),INDEX(Dados!E$3:E$184,MATCH(CONCATENATE(D90,F90),Dados!D$3:D$184,0),1),"")</f>
        <v/>
      </c>
      <c r="H90" s="4"/>
      <c r="I90" s="4"/>
      <c r="J90" s="27"/>
      <c r="K90" s="31">
        <f t="shared" si="8"/>
        <v>6</v>
      </c>
      <c r="L90" s="11">
        <f t="shared" si="9"/>
        <v>1</v>
      </c>
      <c r="M90" s="12">
        <f t="shared" ca="1" si="10"/>
        <v>2</v>
      </c>
      <c r="N90" s="12">
        <f t="shared" si="11"/>
        <v>3</v>
      </c>
      <c r="O90" s="12">
        <f t="shared" si="12"/>
        <v>4</v>
      </c>
      <c r="P90" s="12">
        <f t="shared" si="13"/>
        <v>5</v>
      </c>
    </row>
    <row r="91" spans="2:16" x14ac:dyDescent="0.25">
      <c r="B91" s="87" t="str">
        <f ca="1">IF(AND($A$5&gt;0,G91&lt;&gt;""),CONCATENATE($A$5,INDEX(Dados!$O$2:$O$15,MATCH(Inscrição!G91,Dados!$N$2:$N$15,0),1),IF(COUNTIF(G$12:G91,G91)&gt;9,COUNTIF(G$12:G91,G91),CONCATENATE("0",COUNTIF(G$12:G91,G91)))),"")</f>
        <v/>
      </c>
      <c r="C91" s="7"/>
      <c r="D91" s="4"/>
      <c r="E91" s="8"/>
      <c r="F91" s="90" t="str">
        <f t="shared" ca="1" si="7"/>
        <v/>
      </c>
      <c r="G91" s="13" t="str">
        <f ca="1">IF(AND(D91&gt;0,F91&lt;&gt;""),INDEX(Dados!E$3:E$184,MATCH(CONCATENATE(D91,F91),Dados!D$3:D$184,0),1),"")</f>
        <v/>
      </c>
      <c r="H91" s="4"/>
      <c r="I91" s="4"/>
      <c r="J91" s="27"/>
      <c r="K91" s="31">
        <f t="shared" si="8"/>
        <v>6</v>
      </c>
      <c r="L91" s="11">
        <f t="shared" si="9"/>
        <v>1</v>
      </c>
      <c r="M91" s="12">
        <f t="shared" ca="1" si="10"/>
        <v>2</v>
      </c>
      <c r="N91" s="12">
        <f t="shared" si="11"/>
        <v>3</v>
      </c>
      <c r="O91" s="12">
        <f t="shared" si="12"/>
        <v>4</v>
      </c>
      <c r="P91" s="12">
        <f t="shared" si="13"/>
        <v>5</v>
      </c>
    </row>
    <row r="92" spans="2:16" x14ac:dyDescent="0.25">
      <c r="B92" s="87" t="str">
        <f ca="1">IF(AND($A$5&gt;0,G92&lt;&gt;""),CONCATENATE($A$5,INDEX(Dados!$O$2:$O$15,MATCH(Inscrição!G92,Dados!$N$2:$N$15,0),1),IF(COUNTIF(G$12:G92,G92)&gt;9,COUNTIF(G$12:G92,G92),CONCATENATE("0",COUNTIF(G$12:G92,G92)))),"")</f>
        <v/>
      </c>
      <c r="C92" s="7"/>
      <c r="D92" s="4"/>
      <c r="E92" s="8"/>
      <c r="F92" s="90" t="str">
        <f t="shared" ca="1" si="7"/>
        <v/>
      </c>
      <c r="G92" s="13" t="str">
        <f ca="1">IF(AND(D92&gt;0,F92&lt;&gt;""),INDEX(Dados!E$3:E$184,MATCH(CONCATENATE(D92,F92),Dados!D$3:D$184,0),1),"")</f>
        <v/>
      </c>
      <c r="H92" s="4"/>
      <c r="I92" s="4"/>
      <c r="J92" s="27"/>
      <c r="K92" s="31">
        <f t="shared" si="8"/>
        <v>6</v>
      </c>
      <c r="L92" s="11">
        <f t="shared" si="9"/>
        <v>1</v>
      </c>
      <c r="M92" s="12">
        <f t="shared" ca="1" si="10"/>
        <v>2</v>
      </c>
      <c r="N92" s="12">
        <f t="shared" si="11"/>
        <v>3</v>
      </c>
      <c r="O92" s="12">
        <f t="shared" si="12"/>
        <v>4</v>
      </c>
      <c r="P92" s="12">
        <f t="shared" si="13"/>
        <v>5</v>
      </c>
    </row>
    <row r="93" spans="2:16" x14ac:dyDescent="0.25">
      <c r="B93" s="87" t="str">
        <f ca="1">IF(AND($A$5&gt;0,G93&lt;&gt;""),CONCATENATE($A$5,INDEX(Dados!$O$2:$O$15,MATCH(Inscrição!G93,Dados!$N$2:$N$15,0),1),IF(COUNTIF(G$12:G93,G93)&gt;9,COUNTIF(G$12:G93,G93),CONCATENATE("0",COUNTIF(G$12:G93,G93)))),"")</f>
        <v/>
      </c>
      <c r="C93" s="7"/>
      <c r="D93" s="4"/>
      <c r="E93" s="8"/>
      <c r="F93" s="90" t="str">
        <f t="shared" ca="1" si="7"/>
        <v/>
      </c>
      <c r="G93" s="13" t="str">
        <f ca="1">IF(AND(D93&gt;0,F93&lt;&gt;""),INDEX(Dados!E$3:E$184,MATCH(CONCATENATE(D93,F93),Dados!D$3:D$184,0),1),"")</f>
        <v/>
      </c>
      <c r="H93" s="4"/>
      <c r="I93" s="4"/>
      <c r="J93" s="27"/>
      <c r="K93" s="31">
        <f t="shared" si="8"/>
        <v>6</v>
      </c>
      <c r="L93" s="11">
        <f t="shared" si="9"/>
        <v>1</v>
      </c>
      <c r="M93" s="12">
        <f t="shared" ca="1" si="10"/>
        <v>2</v>
      </c>
      <c r="N93" s="12">
        <f t="shared" si="11"/>
        <v>3</v>
      </c>
      <c r="O93" s="12">
        <f t="shared" si="12"/>
        <v>4</v>
      </c>
      <c r="P93" s="12">
        <f t="shared" si="13"/>
        <v>5</v>
      </c>
    </row>
    <row r="94" spans="2:16" x14ac:dyDescent="0.25">
      <c r="B94" s="87" t="str">
        <f ca="1">IF(AND($A$5&gt;0,G94&lt;&gt;""),CONCATENATE($A$5,INDEX(Dados!$O$2:$O$15,MATCH(Inscrição!G94,Dados!$N$2:$N$15,0),1),IF(COUNTIF(G$12:G94,G94)&gt;9,COUNTIF(G$12:G94,G94),CONCATENATE("0",COUNTIF(G$12:G94,G94)))),"")</f>
        <v/>
      </c>
      <c r="C94" s="7"/>
      <c r="D94" s="4"/>
      <c r="E94" s="8"/>
      <c r="F94" s="90" t="str">
        <f t="shared" ca="1" si="7"/>
        <v/>
      </c>
      <c r="G94" s="13" t="str">
        <f ca="1">IF(AND(D94&gt;0,F94&lt;&gt;""),INDEX(Dados!E$3:E$184,MATCH(CONCATENATE(D94,F94),Dados!D$3:D$184,0),1),"")</f>
        <v/>
      </c>
      <c r="H94" s="4"/>
      <c r="I94" s="4"/>
      <c r="J94" s="27"/>
      <c r="K94" s="31">
        <f t="shared" si="8"/>
        <v>6</v>
      </c>
      <c r="L94" s="11">
        <f t="shared" si="9"/>
        <v>1</v>
      </c>
      <c r="M94" s="12">
        <f t="shared" ca="1" si="10"/>
        <v>2</v>
      </c>
      <c r="N94" s="12">
        <f t="shared" si="11"/>
        <v>3</v>
      </c>
      <c r="O94" s="12">
        <f t="shared" si="12"/>
        <v>4</v>
      </c>
      <c r="P94" s="12">
        <f t="shared" si="13"/>
        <v>5</v>
      </c>
    </row>
    <row r="95" spans="2:16" x14ac:dyDescent="0.25">
      <c r="B95" s="87" t="str">
        <f ca="1">IF(AND($A$5&gt;0,G95&lt;&gt;""),CONCATENATE($A$5,INDEX(Dados!$O$2:$O$15,MATCH(Inscrição!G95,Dados!$N$2:$N$15,0),1),IF(COUNTIF(G$12:G95,G95)&gt;9,COUNTIF(G$12:G95,G95),CONCATENATE("0",COUNTIF(G$12:G95,G95)))),"")</f>
        <v/>
      </c>
      <c r="C95" s="7"/>
      <c r="D95" s="4"/>
      <c r="E95" s="8"/>
      <c r="F95" s="90" t="str">
        <f t="shared" ca="1" si="7"/>
        <v/>
      </c>
      <c r="G95" s="13" t="str">
        <f ca="1">IF(AND(D95&gt;0,F95&lt;&gt;""),INDEX(Dados!E$3:E$184,MATCH(CONCATENATE(D95,F95),Dados!D$3:D$184,0),1),"")</f>
        <v/>
      </c>
      <c r="H95" s="4"/>
      <c r="I95" s="4"/>
      <c r="J95" s="27"/>
      <c r="K95" s="31">
        <f t="shared" si="8"/>
        <v>6</v>
      </c>
      <c r="L95" s="11">
        <f t="shared" si="9"/>
        <v>1</v>
      </c>
      <c r="M95" s="12">
        <f t="shared" ca="1" si="10"/>
        <v>2</v>
      </c>
      <c r="N95" s="12">
        <f t="shared" si="11"/>
        <v>3</v>
      </c>
      <c r="O95" s="12">
        <f t="shared" si="12"/>
        <v>4</v>
      </c>
      <c r="P95" s="12">
        <f t="shared" si="13"/>
        <v>5</v>
      </c>
    </row>
    <row r="96" spans="2:16" x14ac:dyDescent="0.25">
      <c r="B96" s="87" t="str">
        <f ca="1">IF(AND($A$5&gt;0,G96&lt;&gt;""),CONCATENATE($A$5,INDEX(Dados!$O$2:$O$15,MATCH(Inscrição!G96,Dados!$N$2:$N$15,0),1),IF(COUNTIF(G$12:G96,G96)&gt;9,COUNTIF(G$12:G96,G96),CONCATENATE("0",COUNTIF(G$12:G96,G96)))),"")</f>
        <v/>
      </c>
      <c r="C96" s="7"/>
      <c r="D96" s="4"/>
      <c r="E96" s="8"/>
      <c r="F96" s="90" t="str">
        <f t="shared" ca="1" si="7"/>
        <v/>
      </c>
      <c r="G96" s="13" t="str">
        <f ca="1">IF(AND(D96&gt;0,F96&lt;&gt;""),INDEX(Dados!E$3:E$184,MATCH(CONCATENATE(D96,F96),Dados!D$3:D$184,0),1),"")</f>
        <v/>
      </c>
      <c r="H96" s="4"/>
      <c r="I96" s="4"/>
      <c r="J96" s="27"/>
      <c r="K96" s="31">
        <f t="shared" si="8"/>
        <v>6</v>
      </c>
      <c r="L96" s="11">
        <f t="shared" si="9"/>
        <v>1</v>
      </c>
      <c r="M96" s="12">
        <f t="shared" ca="1" si="10"/>
        <v>2</v>
      </c>
      <c r="N96" s="12">
        <f t="shared" si="11"/>
        <v>3</v>
      </c>
      <c r="O96" s="12">
        <f t="shared" si="12"/>
        <v>4</v>
      </c>
      <c r="P96" s="12">
        <f t="shared" si="13"/>
        <v>5</v>
      </c>
    </row>
    <row r="97" spans="2:16" x14ac:dyDescent="0.25">
      <c r="B97" s="87" t="str">
        <f ca="1">IF(AND($A$5&gt;0,G97&lt;&gt;""),CONCATENATE($A$5,INDEX(Dados!$O$2:$O$15,MATCH(Inscrição!G97,Dados!$N$2:$N$15,0),1),IF(COUNTIF(G$12:G97,G97)&gt;9,COUNTIF(G$12:G97,G97),CONCATENATE("0",COUNTIF(G$12:G97,G97)))),"")</f>
        <v/>
      </c>
      <c r="C97" s="7"/>
      <c r="D97" s="4"/>
      <c r="E97" s="8"/>
      <c r="F97" s="90" t="str">
        <f t="shared" ca="1" si="7"/>
        <v/>
      </c>
      <c r="G97" s="13" t="str">
        <f ca="1">IF(AND(D97&gt;0,F97&lt;&gt;""),INDEX(Dados!E$3:E$184,MATCH(CONCATENATE(D97,F97),Dados!D$3:D$184,0),1),"")</f>
        <v/>
      </c>
      <c r="H97" s="4"/>
      <c r="I97" s="4"/>
      <c r="J97" s="27"/>
      <c r="K97" s="31">
        <f t="shared" si="8"/>
        <v>6</v>
      </c>
      <c r="L97" s="11">
        <f t="shared" si="9"/>
        <v>1</v>
      </c>
      <c r="M97" s="12">
        <f t="shared" ca="1" si="10"/>
        <v>2</v>
      </c>
      <c r="N97" s="12">
        <f t="shared" si="11"/>
        <v>3</v>
      </c>
      <c r="O97" s="12">
        <f t="shared" si="12"/>
        <v>4</v>
      </c>
      <c r="P97" s="12">
        <f t="shared" si="13"/>
        <v>5</v>
      </c>
    </row>
    <row r="98" spans="2:16" x14ac:dyDescent="0.25">
      <c r="B98" s="87" t="str">
        <f ca="1">IF(AND($A$5&gt;0,G98&lt;&gt;""),CONCATENATE($A$5,INDEX(Dados!$O$2:$O$15,MATCH(Inscrição!G98,Dados!$N$2:$N$15,0),1),IF(COUNTIF(G$12:G98,G98)&gt;9,COUNTIF(G$12:G98,G98),CONCATENATE("0",COUNTIF(G$12:G98,G98)))),"")</f>
        <v/>
      </c>
      <c r="C98" s="7"/>
      <c r="D98" s="4"/>
      <c r="E98" s="8"/>
      <c r="F98" s="90" t="str">
        <f t="shared" ca="1" si="7"/>
        <v/>
      </c>
      <c r="G98" s="13" t="str">
        <f ca="1">IF(AND(D98&gt;0,F98&lt;&gt;""),INDEX(Dados!E$3:E$184,MATCH(CONCATENATE(D98,F98),Dados!D$3:D$184,0),1),"")</f>
        <v/>
      </c>
      <c r="H98" s="4"/>
      <c r="I98" s="4"/>
      <c r="J98" s="27"/>
      <c r="K98" s="31">
        <f t="shared" si="8"/>
        <v>6</v>
      </c>
      <c r="L98" s="11">
        <f t="shared" si="9"/>
        <v>1</v>
      </c>
      <c r="M98" s="12">
        <f t="shared" ca="1" si="10"/>
        <v>2</v>
      </c>
      <c r="N98" s="12">
        <f t="shared" si="11"/>
        <v>3</v>
      </c>
      <c r="O98" s="12">
        <f t="shared" si="12"/>
        <v>4</v>
      </c>
      <c r="P98" s="12">
        <f t="shared" si="13"/>
        <v>5</v>
      </c>
    </row>
    <row r="99" spans="2:16" x14ac:dyDescent="0.25">
      <c r="B99" s="87" t="str">
        <f ca="1">IF(AND($A$5&gt;0,G99&lt;&gt;""),CONCATENATE($A$5,INDEX(Dados!$O$2:$O$15,MATCH(Inscrição!G99,Dados!$N$2:$N$15,0),1),IF(COUNTIF(G$12:G99,G99)&gt;9,COUNTIF(G$12:G99,G99),CONCATENATE("0",COUNTIF(G$12:G99,G99)))),"")</f>
        <v/>
      </c>
      <c r="C99" s="7"/>
      <c r="D99" s="4"/>
      <c r="E99" s="8"/>
      <c r="F99" s="90" t="str">
        <f t="shared" ca="1" si="7"/>
        <v/>
      </c>
      <c r="G99" s="13" t="str">
        <f ca="1">IF(AND(D99&gt;0,F99&lt;&gt;""),INDEX(Dados!E$3:E$184,MATCH(CONCATENATE(D99,F99),Dados!D$3:D$184,0),1),"")</f>
        <v/>
      </c>
      <c r="H99" s="4"/>
      <c r="I99" s="4"/>
      <c r="J99" s="27"/>
      <c r="K99" s="31">
        <f t="shared" si="8"/>
        <v>6</v>
      </c>
      <c r="L99" s="11">
        <f t="shared" si="9"/>
        <v>1</v>
      </c>
      <c r="M99" s="12">
        <f t="shared" ca="1" si="10"/>
        <v>2</v>
      </c>
      <c r="N99" s="12">
        <f t="shared" si="11"/>
        <v>3</v>
      </c>
      <c r="O99" s="12">
        <f t="shared" si="12"/>
        <v>4</v>
      </c>
      <c r="P99" s="12">
        <f t="shared" si="13"/>
        <v>5</v>
      </c>
    </row>
    <row r="100" spans="2:16" x14ac:dyDescent="0.25">
      <c r="B100" s="87" t="str">
        <f ca="1">IF(AND($A$5&gt;0,G100&lt;&gt;""),CONCATENATE($A$5,INDEX(Dados!$O$2:$O$15,MATCH(Inscrição!G100,Dados!$N$2:$N$15,0),1),IF(COUNTIF(G$12:G100,G100)&gt;9,COUNTIF(G$12:G100,G100),CONCATENATE("0",COUNTIF(G$12:G100,G100)))),"")</f>
        <v/>
      </c>
      <c r="C100" s="7"/>
      <c r="D100" s="4"/>
      <c r="E100" s="8"/>
      <c r="F100" s="90" t="str">
        <f t="shared" ca="1" si="7"/>
        <v/>
      </c>
      <c r="G100" s="13" t="str">
        <f ca="1">IF(AND(D100&gt;0,F100&lt;&gt;""),INDEX(Dados!E$3:E$184,MATCH(CONCATENATE(D100,F100),Dados!D$3:D$184,0),1),"")</f>
        <v/>
      </c>
      <c r="H100" s="4"/>
      <c r="I100" s="4"/>
      <c r="J100" s="27"/>
      <c r="K100" s="31">
        <f t="shared" si="8"/>
        <v>6</v>
      </c>
      <c r="L100" s="11">
        <f t="shared" si="9"/>
        <v>1</v>
      </c>
      <c r="M100" s="12">
        <f t="shared" ca="1" si="10"/>
        <v>2</v>
      </c>
      <c r="N100" s="12">
        <f t="shared" si="11"/>
        <v>3</v>
      </c>
      <c r="O100" s="12">
        <f t="shared" si="12"/>
        <v>4</v>
      </c>
      <c r="P100" s="12">
        <f t="shared" si="13"/>
        <v>5</v>
      </c>
    </row>
    <row r="101" spans="2:16" x14ac:dyDescent="0.25">
      <c r="B101" s="87" t="str">
        <f ca="1">IF(AND($A$5&gt;0,G101&lt;&gt;""),CONCATENATE($A$5,INDEX(Dados!$O$2:$O$15,MATCH(Inscrição!G101,Dados!$N$2:$N$15,0),1),IF(COUNTIF(G$12:G101,G101)&gt;9,COUNTIF(G$12:G101,G101),CONCATENATE("0",COUNTIF(G$12:G101,G101)))),"")</f>
        <v/>
      </c>
      <c r="C101" s="7"/>
      <c r="D101" s="4"/>
      <c r="E101" s="8"/>
      <c r="F101" s="90" t="str">
        <f t="shared" ca="1" si="7"/>
        <v/>
      </c>
      <c r="G101" s="13" t="str">
        <f ca="1">IF(AND(D101&gt;0,F101&lt;&gt;""),INDEX(Dados!E$3:E$184,MATCH(CONCATENATE(D101,F101),Dados!D$3:D$184,0),1),"")</f>
        <v/>
      </c>
      <c r="H101" s="4"/>
      <c r="I101" s="4"/>
      <c r="J101" s="27"/>
      <c r="K101" s="31">
        <f t="shared" si="8"/>
        <v>6</v>
      </c>
      <c r="L101" s="11">
        <f t="shared" si="9"/>
        <v>1</v>
      </c>
      <c r="M101" s="12">
        <f t="shared" ca="1" si="10"/>
        <v>2</v>
      </c>
      <c r="N101" s="12">
        <f t="shared" si="11"/>
        <v>3</v>
      </c>
      <c r="O101" s="12">
        <f t="shared" si="12"/>
        <v>4</v>
      </c>
      <c r="P101" s="12">
        <f t="shared" si="13"/>
        <v>5</v>
      </c>
    </row>
    <row r="102" spans="2:16" x14ac:dyDescent="0.25">
      <c r="B102" s="87" t="str">
        <f ca="1">IF(AND($A$5&gt;0,G102&lt;&gt;""),CONCATENATE($A$5,INDEX(Dados!$O$2:$O$15,MATCH(Inscrição!G102,Dados!$N$2:$N$15,0),1),IF(COUNTIF(G$12:G102,G102)&gt;9,COUNTIF(G$12:G102,G102),CONCATENATE("0",COUNTIF(G$12:G102,G102)))),"")</f>
        <v/>
      </c>
      <c r="C102" s="7"/>
      <c r="D102" s="4"/>
      <c r="E102" s="8"/>
      <c r="F102" s="90" t="str">
        <f t="shared" ca="1" si="7"/>
        <v/>
      </c>
      <c r="G102" s="13" t="str">
        <f ca="1">IF(AND(D102&gt;0,F102&lt;&gt;""),INDEX(Dados!E$3:E$184,MATCH(CONCATENATE(D102,F102),Dados!D$3:D$184,0),1),"")</f>
        <v/>
      </c>
      <c r="H102" s="4"/>
      <c r="I102" s="4"/>
      <c r="J102" s="27"/>
      <c r="K102" s="31">
        <f t="shared" si="8"/>
        <v>6</v>
      </c>
      <c r="L102" s="11">
        <f t="shared" si="9"/>
        <v>1</v>
      </c>
      <c r="M102" s="12">
        <f t="shared" ca="1" si="10"/>
        <v>2</v>
      </c>
      <c r="N102" s="12">
        <f t="shared" si="11"/>
        <v>3</v>
      </c>
      <c r="O102" s="12">
        <f t="shared" si="12"/>
        <v>4</v>
      </c>
      <c r="P102" s="12">
        <f t="shared" si="13"/>
        <v>5</v>
      </c>
    </row>
    <row r="103" spans="2:16" x14ac:dyDescent="0.25">
      <c r="B103" s="87" t="str">
        <f ca="1">IF(AND($A$5&gt;0,G103&lt;&gt;""),CONCATENATE($A$5,INDEX(Dados!$O$2:$O$15,MATCH(Inscrição!G103,Dados!$N$2:$N$15,0),1),IF(COUNTIF(G$12:G103,G103)&gt;9,COUNTIF(G$12:G103,G103),CONCATENATE("0",COUNTIF(G$12:G103,G103)))),"")</f>
        <v/>
      </c>
      <c r="C103" s="7"/>
      <c r="D103" s="4"/>
      <c r="E103" s="8"/>
      <c r="F103" s="90" t="str">
        <f t="shared" ca="1" si="7"/>
        <v/>
      </c>
      <c r="G103" s="13" t="str">
        <f ca="1">IF(AND(D103&gt;0,F103&lt;&gt;""),INDEX(Dados!E$3:E$184,MATCH(CONCATENATE(D103,F103),Dados!D$3:D$184,0),1),"")</f>
        <v/>
      </c>
      <c r="H103" s="4"/>
      <c r="I103" s="4"/>
      <c r="J103" s="27"/>
      <c r="K103" s="31">
        <f t="shared" si="8"/>
        <v>6</v>
      </c>
      <c r="L103" s="11">
        <f t="shared" si="9"/>
        <v>1</v>
      </c>
      <c r="M103" s="12">
        <f t="shared" ca="1" si="10"/>
        <v>2</v>
      </c>
      <c r="N103" s="12">
        <f t="shared" si="11"/>
        <v>3</v>
      </c>
      <c r="O103" s="12">
        <f t="shared" si="12"/>
        <v>4</v>
      </c>
      <c r="P103" s="12">
        <f t="shared" si="13"/>
        <v>5</v>
      </c>
    </row>
    <row r="104" spans="2:16" x14ac:dyDescent="0.25">
      <c r="B104" s="87" t="str">
        <f ca="1">IF(AND($A$5&gt;0,G104&lt;&gt;""),CONCATENATE($A$5,INDEX(Dados!$O$2:$O$15,MATCH(Inscrição!G104,Dados!$N$2:$N$15,0),1),IF(COUNTIF(G$12:G104,G104)&gt;9,COUNTIF(G$12:G104,G104),CONCATENATE("0",COUNTIF(G$12:G104,G104)))),"")</f>
        <v/>
      </c>
      <c r="C104" s="7"/>
      <c r="D104" s="4"/>
      <c r="E104" s="8"/>
      <c r="F104" s="90" t="str">
        <f t="shared" ca="1" si="7"/>
        <v/>
      </c>
      <c r="G104" s="13" t="str">
        <f ca="1">IF(AND(D104&gt;0,F104&lt;&gt;""),INDEX(Dados!E$3:E$184,MATCH(CONCATENATE(D104,F104),Dados!D$3:D$184,0),1),"")</f>
        <v/>
      </c>
      <c r="H104" s="4"/>
      <c r="I104" s="4"/>
      <c r="J104" s="27"/>
      <c r="K104" s="31">
        <f t="shared" si="8"/>
        <v>6</v>
      </c>
      <c r="L104" s="11">
        <f t="shared" si="9"/>
        <v>1</v>
      </c>
      <c r="M104" s="12">
        <f t="shared" ca="1" si="10"/>
        <v>2</v>
      </c>
      <c r="N104" s="12">
        <f t="shared" si="11"/>
        <v>3</v>
      </c>
      <c r="O104" s="12">
        <f t="shared" si="12"/>
        <v>4</v>
      </c>
      <c r="P104" s="12">
        <f t="shared" si="13"/>
        <v>5</v>
      </c>
    </row>
    <row r="105" spans="2:16" x14ac:dyDescent="0.25">
      <c r="B105" s="87" t="str">
        <f ca="1">IF(AND($A$5&gt;0,G105&lt;&gt;""),CONCATENATE($A$5,INDEX(Dados!$O$2:$O$15,MATCH(Inscrição!G105,Dados!$N$2:$N$15,0),1),IF(COUNTIF(G$12:G105,G105)&gt;9,COUNTIF(G$12:G105,G105),CONCATENATE("0",COUNTIF(G$12:G105,G105)))),"")</f>
        <v/>
      </c>
      <c r="C105" s="7"/>
      <c r="D105" s="4"/>
      <c r="E105" s="8"/>
      <c r="F105" s="90" t="str">
        <f t="shared" ca="1" si="7"/>
        <v/>
      </c>
      <c r="G105" s="13" t="str">
        <f ca="1">IF(AND(D105&gt;0,F105&lt;&gt;""),INDEX(Dados!E$3:E$184,MATCH(CONCATENATE(D105,F105),Dados!D$3:D$184,0),1),"")</f>
        <v/>
      </c>
      <c r="H105" s="4"/>
      <c r="I105" s="4"/>
      <c r="J105" s="27"/>
      <c r="K105" s="31">
        <f t="shared" si="8"/>
        <v>6</v>
      </c>
      <c r="L105" s="11">
        <f t="shared" si="9"/>
        <v>1</v>
      </c>
      <c r="M105" s="12">
        <f t="shared" ca="1" si="10"/>
        <v>2</v>
      </c>
      <c r="N105" s="12">
        <f t="shared" si="11"/>
        <v>3</v>
      </c>
      <c r="O105" s="12">
        <f t="shared" si="12"/>
        <v>4</v>
      </c>
      <c r="P105" s="12">
        <f t="shared" si="13"/>
        <v>5</v>
      </c>
    </row>
    <row r="106" spans="2:16" x14ac:dyDescent="0.25">
      <c r="B106" s="87" t="str">
        <f ca="1">IF(AND($A$5&gt;0,G106&lt;&gt;""),CONCATENATE($A$5,INDEX(Dados!$O$2:$O$15,MATCH(Inscrição!G106,Dados!$N$2:$N$15,0),1),IF(COUNTIF(G$12:G106,G106)&gt;9,COUNTIF(G$12:G106,G106),CONCATENATE("0",COUNTIF(G$12:G106,G106)))),"")</f>
        <v/>
      </c>
      <c r="C106" s="7"/>
      <c r="D106" s="4"/>
      <c r="E106" s="8"/>
      <c r="F106" s="90" t="str">
        <f t="shared" ca="1" si="7"/>
        <v/>
      </c>
      <c r="G106" s="13" t="str">
        <f ca="1">IF(AND(D106&gt;0,F106&lt;&gt;""),INDEX(Dados!E$3:E$184,MATCH(CONCATENATE(D106,F106),Dados!D$3:D$184,0),1),"")</f>
        <v/>
      </c>
      <c r="H106" s="4"/>
      <c r="I106" s="4"/>
      <c r="J106" s="27"/>
      <c r="K106" s="31">
        <f t="shared" si="8"/>
        <v>6</v>
      </c>
      <c r="L106" s="11">
        <f t="shared" si="9"/>
        <v>1</v>
      </c>
      <c r="M106" s="12">
        <f t="shared" ca="1" si="10"/>
        <v>2</v>
      </c>
      <c r="N106" s="12">
        <f t="shared" si="11"/>
        <v>3</v>
      </c>
      <c r="O106" s="12">
        <f t="shared" si="12"/>
        <v>4</v>
      </c>
      <c r="P106" s="12">
        <f t="shared" si="13"/>
        <v>5</v>
      </c>
    </row>
    <row r="107" spans="2:16" x14ac:dyDescent="0.25">
      <c r="B107" s="87" t="str">
        <f ca="1">IF(AND($A$5&gt;0,G107&lt;&gt;""),CONCATENATE($A$5,INDEX(Dados!$O$2:$O$15,MATCH(Inscrição!G107,Dados!$N$2:$N$15,0),1),IF(COUNTIF(G$12:G107,G107)&gt;9,COUNTIF(G$12:G107,G107),CONCATENATE("0",COUNTIF(G$12:G107,G107)))),"")</f>
        <v/>
      </c>
      <c r="C107" s="7"/>
      <c r="D107" s="4"/>
      <c r="E107" s="8"/>
      <c r="F107" s="90" t="str">
        <f t="shared" ca="1" si="7"/>
        <v/>
      </c>
      <c r="G107" s="13" t="str">
        <f ca="1">IF(AND(D107&gt;0,F107&lt;&gt;""),INDEX(Dados!E$3:E$184,MATCH(CONCATENATE(D107,F107),Dados!D$3:D$184,0),1),"")</f>
        <v/>
      </c>
      <c r="H107" s="4"/>
      <c r="I107" s="4"/>
      <c r="J107" s="27"/>
      <c r="K107" s="31">
        <f t="shared" si="8"/>
        <v>6</v>
      </c>
      <c r="L107" s="11">
        <f t="shared" si="9"/>
        <v>1</v>
      </c>
      <c r="M107" s="12">
        <f t="shared" ca="1" si="10"/>
        <v>2</v>
      </c>
      <c r="N107" s="12">
        <f t="shared" si="11"/>
        <v>3</v>
      </c>
      <c r="O107" s="12">
        <f t="shared" si="12"/>
        <v>4</v>
      </c>
      <c r="P107" s="12">
        <f t="shared" si="13"/>
        <v>5</v>
      </c>
    </row>
    <row r="108" spans="2:16" x14ac:dyDescent="0.25">
      <c r="B108" s="87" t="str">
        <f ca="1">IF(AND($A$5&gt;0,G108&lt;&gt;""),CONCATENATE($A$5,INDEX(Dados!$O$2:$O$15,MATCH(Inscrição!G108,Dados!$N$2:$N$15,0),1),IF(COUNTIF(G$12:G108,G108)&gt;9,COUNTIF(G$12:G108,G108),CONCATENATE("0",COUNTIF(G$12:G108,G108)))),"")</f>
        <v/>
      </c>
      <c r="C108" s="7"/>
      <c r="D108" s="4"/>
      <c r="E108" s="8"/>
      <c r="F108" s="90" t="str">
        <f t="shared" ca="1" si="7"/>
        <v/>
      </c>
      <c r="G108" s="13" t="str">
        <f ca="1">IF(AND(D108&gt;0,F108&lt;&gt;""),INDEX(Dados!E$3:E$184,MATCH(CONCATENATE(D108,F108),Dados!D$3:D$184,0),1),"")</f>
        <v/>
      </c>
      <c r="H108" s="4"/>
      <c r="I108" s="4"/>
      <c r="J108" s="27"/>
      <c r="K108" s="31">
        <f t="shared" si="8"/>
        <v>6</v>
      </c>
      <c r="L108" s="11">
        <f t="shared" si="9"/>
        <v>1</v>
      </c>
      <c r="M108" s="12">
        <f t="shared" ca="1" si="10"/>
        <v>2</v>
      </c>
      <c r="N108" s="12">
        <f t="shared" si="11"/>
        <v>3</v>
      </c>
      <c r="O108" s="12">
        <f t="shared" si="12"/>
        <v>4</v>
      </c>
      <c r="P108" s="12">
        <f t="shared" si="13"/>
        <v>5</v>
      </c>
    </row>
    <row r="109" spans="2:16" x14ac:dyDescent="0.25">
      <c r="B109" s="87" t="str">
        <f ca="1">IF(AND($A$5&gt;0,G109&lt;&gt;""),CONCATENATE($A$5,INDEX(Dados!$O$2:$O$15,MATCH(Inscrição!G109,Dados!$N$2:$N$15,0),1),IF(COUNTIF(G$12:G109,G109)&gt;9,COUNTIF(G$12:G109,G109),CONCATENATE("0",COUNTIF(G$12:G109,G109)))),"")</f>
        <v/>
      </c>
      <c r="C109" s="7"/>
      <c r="D109" s="4"/>
      <c r="E109" s="8"/>
      <c r="F109" s="90" t="str">
        <f t="shared" ca="1" si="7"/>
        <v/>
      </c>
      <c r="G109" s="13" t="str">
        <f ca="1">IF(AND(D109&gt;0,F109&lt;&gt;""),INDEX(Dados!E$3:E$184,MATCH(CONCATENATE(D109,F109),Dados!D$3:D$184,0),1),"")</f>
        <v/>
      </c>
      <c r="H109" s="4"/>
      <c r="I109" s="4"/>
      <c r="J109" s="27"/>
      <c r="K109" s="31">
        <f t="shared" si="8"/>
        <v>6</v>
      </c>
      <c r="L109" s="11">
        <f t="shared" si="9"/>
        <v>1</v>
      </c>
      <c r="M109" s="12">
        <f t="shared" ca="1" si="10"/>
        <v>2</v>
      </c>
      <c r="N109" s="12">
        <f t="shared" si="11"/>
        <v>3</v>
      </c>
      <c r="O109" s="12">
        <f t="shared" si="12"/>
        <v>4</v>
      </c>
      <c r="P109" s="12">
        <f t="shared" si="13"/>
        <v>5</v>
      </c>
    </row>
    <row r="110" spans="2:16" x14ac:dyDescent="0.25">
      <c r="B110" s="87" t="str">
        <f ca="1">IF(AND($A$5&gt;0,G110&lt;&gt;""),CONCATENATE($A$5,INDEX(Dados!$O$2:$O$15,MATCH(Inscrição!G110,Dados!$N$2:$N$15,0),1),IF(COUNTIF(G$12:G110,G110)&gt;9,COUNTIF(G$12:G110,G110),CONCATENATE("0",COUNTIF(G$12:G110,G110)))),"")</f>
        <v/>
      </c>
      <c r="C110" s="7"/>
      <c r="D110" s="4"/>
      <c r="E110" s="8"/>
      <c r="F110" s="90" t="str">
        <f t="shared" ca="1" si="7"/>
        <v/>
      </c>
      <c r="G110" s="13" t="str">
        <f ca="1">IF(AND(D110&gt;0,F110&lt;&gt;""),INDEX(Dados!E$3:E$184,MATCH(CONCATENATE(D110,F110),Dados!D$3:D$184,0),1),"")</f>
        <v/>
      </c>
      <c r="H110" s="4"/>
      <c r="I110" s="4"/>
      <c r="J110" s="27"/>
      <c r="K110" s="31">
        <f t="shared" si="8"/>
        <v>6</v>
      </c>
      <c r="L110" s="11">
        <f t="shared" si="9"/>
        <v>1</v>
      </c>
      <c r="M110" s="12">
        <f t="shared" ca="1" si="10"/>
        <v>2</v>
      </c>
      <c r="N110" s="12">
        <f t="shared" si="11"/>
        <v>3</v>
      </c>
      <c r="O110" s="12">
        <f t="shared" si="12"/>
        <v>4</v>
      </c>
      <c r="P110" s="12">
        <f t="shared" si="13"/>
        <v>5</v>
      </c>
    </row>
    <row r="111" spans="2:16" x14ac:dyDescent="0.25">
      <c r="B111" s="87" t="str">
        <f ca="1">IF(AND($A$5&gt;0,G111&lt;&gt;""),CONCATENATE($A$5,INDEX(Dados!$O$2:$O$15,MATCH(Inscrição!G111,Dados!$N$2:$N$15,0),1),IF(COUNTIF(G$12:G111,G111)&gt;9,COUNTIF(G$12:G111,G111),CONCATENATE("0",COUNTIF(G$12:G111,G111)))),"")</f>
        <v/>
      </c>
      <c r="C111" s="7"/>
      <c r="D111" s="4"/>
      <c r="E111" s="8"/>
      <c r="F111" s="90" t="str">
        <f t="shared" ca="1" si="7"/>
        <v/>
      </c>
      <c r="G111" s="13" t="str">
        <f ca="1">IF(AND(D111&gt;0,F111&lt;&gt;""),INDEX(Dados!E$3:E$184,MATCH(CONCATENATE(D111,F111),Dados!D$3:D$184,0),1),"")</f>
        <v/>
      </c>
      <c r="H111" s="4"/>
      <c r="I111" s="4"/>
      <c r="J111" s="27"/>
      <c r="K111" s="31">
        <f t="shared" si="8"/>
        <v>6</v>
      </c>
      <c r="L111" s="11">
        <f t="shared" si="9"/>
        <v>1</v>
      </c>
      <c r="M111" s="12">
        <f t="shared" ca="1" si="10"/>
        <v>2</v>
      </c>
      <c r="N111" s="12">
        <f t="shared" si="11"/>
        <v>3</v>
      </c>
      <c r="O111" s="12">
        <f t="shared" si="12"/>
        <v>4</v>
      </c>
      <c r="P111" s="12">
        <f t="shared" si="13"/>
        <v>5</v>
      </c>
    </row>
  </sheetData>
  <sheetProtection algorithmName="SHA-512" hashValue="5cr83mWGfUIwLdOWYDL9aMektlS8QylS3ejrJE/ETp9NF+Zu8gshkIxISsiWKAtCKE4ubK7xltQokmCymZ18dA==" saltValue="grHuv11WF8RuyhzrYtPZQg==" spinCount="100000" sheet="1" objects="1" scenarios="1"/>
  <mergeCells count="13">
    <mergeCell ref="L10:S10"/>
    <mergeCell ref="R3:R7"/>
    <mergeCell ref="B10:H10"/>
    <mergeCell ref="I10:J10"/>
    <mergeCell ref="B2:J2"/>
    <mergeCell ref="B3:J3"/>
    <mergeCell ref="B8:J8"/>
    <mergeCell ref="E4:F4"/>
    <mergeCell ref="E5:F5"/>
    <mergeCell ref="E6:F6"/>
    <mergeCell ref="G6:J6"/>
    <mergeCell ref="G5:J5"/>
    <mergeCell ref="G4:J4"/>
  </mergeCells>
  <conditionalFormatting sqref="B8:J8">
    <cfRule type="expression" dxfId="111" priority="12">
      <formula>$K$8&lt;6</formula>
    </cfRule>
  </conditionalFormatting>
  <conditionalFormatting sqref="H12:J111 B12:E111">
    <cfRule type="expression" dxfId="110" priority="10">
      <formula>$K12=7</formula>
    </cfRule>
    <cfRule type="expression" dxfId="109" priority="11">
      <formula>$C12&gt;0</formula>
    </cfRule>
  </conditionalFormatting>
  <conditionalFormatting sqref="D12:D111">
    <cfRule type="expression" dxfId="108" priority="9">
      <formula>$K12=1</formula>
    </cfRule>
  </conditionalFormatting>
  <conditionalFormatting sqref="E12:E111">
    <cfRule type="expression" dxfId="107" priority="8">
      <formula>$K12=2</formula>
    </cfRule>
  </conditionalFormatting>
  <conditionalFormatting sqref="H12:H111">
    <cfRule type="expression" dxfId="106" priority="7">
      <formula>$K12=3</formula>
    </cfRule>
  </conditionalFormatting>
  <conditionalFormatting sqref="I12:I111">
    <cfRule type="expression" dxfId="105" priority="6">
      <formula>$K12=4</formula>
    </cfRule>
  </conditionalFormatting>
  <conditionalFormatting sqref="J12:J111">
    <cfRule type="expression" dxfId="104" priority="5">
      <formula>$K12=5</formula>
    </cfRule>
  </conditionalFormatting>
  <conditionalFormatting sqref="F12:G111">
    <cfRule type="expression" dxfId="103" priority="3">
      <formula>$K12=7</formula>
    </cfRule>
    <cfRule type="expression" dxfId="102" priority="4">
      <formula>$C12&gt;0</formula>
    </cfRule>
  </conditionalFormatting>
  <conditionalFormatting sqref="C5">
    <cfRule type="containsBlanks" dxfId="101" priority="1">
      <formula>LEN(TRIM(C5))=0</formula>
    </cfRule>
    <cfRule type="cellIs" dxfId="100" priority="2" operator="notEqual">
      <formula>"Selecione um Estado"</formula>
    </cfRule>
  </conditionalFormatting>
  <hyperlinks>
    <hyperlink ref="R3" location="Menu!A1" display="Menu" xr:uid="{A260862A-920E-4591-8234-476AFB1FD3BE}"/>
  </hyperlinks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218A4-98DA-48E0-899D-7A130B63F24E}">
          <x14:formula1>
            <xm:f>Dados!$L$1:$L$28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0436-7BAA-42E3-8922-4D57DF29336B}">
  <sheetPr codeName="Planilha3"/>
  <dimension ref="B1:O184"/>
  <sheetViews>
    <sheetView topLeftCell="A16" workbookViewId="0">
      <selection activeCell="O2" sqref="O2"/>
    </sheetView>
  </sheetViews>
  <sheetFormatPr defaultRowHeight="15" x14ac:dyDescent="0.25"/>
  <cols>
    <col min="2" max="3" width="8.28515625" style="1" customWidth="1"/>
    <col min="4" max="4" width="12.42578125" style="1" customWidth="1"/>
    <col min="5" max="5" width="11.140625" style="1" customWidth="1"/>
    <col min="6" max="6" width="8.28515625" customWidth="1"/>
    <col min="7" max="8" width="11.140625" style="1" customWidth="1"/>
    <col min="9" max="9" width="9.140625" style="1"/>
    <col min="11" max="11" width="7.140625" customWidth="1"/>
    <col min="12" max="12" width="21.140625" customWidth="1"/>
    <col min="14" max="15" width="9.140625" style="52"/>
  </cols>
  <sheetData>
    <row r="1" spans="2:15" x14ac:dyDescent="0.25">
      <c r="B1" s="125" t="s">
        <v>23</v>
      </c>
      <c r="C1" s="125"/>
      <c r="D1" s="125"/>
      <c r="E1" s="125"/>
      <c r="G1" s="1" t="s">
        <v>2</v>
      </c>
      <c r="H1" s="1" t="s">
        <v>24</v>
      </c>
      <c r="I1" s="1" t="s">
        <v>33</v>
      </c>
      <c r="K1" s="52" t="s">
        <v>115</v>
      </c>
      <c r="L1" t="s">
        <v>170</v>
      </c>
      <c r="N1" s="52" t="s">
        <v>5</v>
      </c>
      <c r="O1" s="52" t="s">
        <v>171</v>
      </c>
    </row>
    <row r="2" spans="2:15" x14ac:dyDescent="0.25">
      <c r="B2" s="1" t="s">
        <v>2</v>
      </c>
      <c r="C2" s="1" t="s">
        <v>4</v>
      </c>
      <c r="D2" s="1" t="s">
        <v>21</v>
      </c>
      <c r="E2" s="1" t="s">
        <v>5</v>
      </c>
      <c r="G2" s="1" t="s">
        <v>15</v>
      </c>
      <c r="H2" s="1" t="s">
        <v>25</v>
      </c>
      <c r="I2" s="1" t="s">
        <v>34</v>
      </c>
      <c r="K2" t="s">
        <v>117</v>
      </c>
      <c r="L2" t="s">
        <v>116</v>
      </c>
      <c r="N2" s="52" t="s">
        <v>9</v>
      </c>
      <c r="O2" s="52" t="str">
        <f>N2</f>
        <v>A</v>
      </c>
    </row>
    <row r="3" spans="2:15" x14ac:dyDescent="0.25">
      <c r="B3" s="1" t="s">
        <v>15</v>
      </c>
      <c r="C3" s="1">
        <v>10</v>
      </c>
      <c r="D3" s="1" t="str">
        <f>CONCATENATE(B3,C3)</f>
        <v>M10</v>
      </c>
      <c r="E3" s="1" t="s">
        <v>9</v>
      </c>
      <c r="G3" s="1" t="s">
        <v>18</v>
      </c>
      <c r="H3" s="1" t="s">
        <v>17</v>
      </c>
      <c r="I3" s="1" t="s">
        <v>35</v>
      </c>
      <c r="K3" t="s">
        <v>119</v>
      </c>
      <c r="L3" t="s">
        <v>118</v>
      </c>
      <c r="N3" s="52" t="s">
        <v>10</v>
      </c>
      <c r="O3" s="88" t="str">
        <f t="shared" ref="O3:O15" si="0">N3</f>
        <v>B</v>
      </c>
    </row>
    <row r="4" spans="2:15" x14ac:dyDescent="0.25">
      <c r="B4" s="1" t="s">
        <v>15</v>
      </c>
      <c r="C4" s="1">
        <v>11</v>
      </c>
      <c r="D4" s="1" t="str">
        <f t="shared" ref="D4:D5" si="1">CONCATENATE(B4,C4)</f>
        <v>M11</v>
      </c>
      <c r="E4" s="1" t="s">
        <v>9</v>
      </c>
      <c r="I4" s="1" t="s">
        <v>15</v>
      </c>
      <c r="K4" t="s">
        <v>121</v>
      </c>
      <c r="L4" t="s">
        <v>120</v>
      </c>
      <c r="N4" s="52" t="s">
        <v>12</v>
      </c>
      <c r="O4" s="88" t="str">
        <f t="shared" si="0"/>
        <v>C</v>
      </c>
    </row>
    <row r="5" spans="2:15" x14ac:dyDescent="0.25">
      <c r="B5" s="1" t="s">
        <v>15</v>
      </c>
      <c r="C5" s="1">
        <v>12</v>
      </c>
      <c r="D5" s="1" t="str">
        <f t="shared" si="1"/>
        <v>M12</v>
      </c>
      <c r="E5" s="1" t="s">
        <v>9</v>
      </c>
      <c r="I5" s="1" t="s">
        <v>19</v>
      </c>
      <c r="K5" t="s">
        <v>123</v>
      </c>
      <c r="L5" t="s">
        <v>122</v>
      </c>
      <c r="N5" s="52" t="s">
        <v>14</v>
      </c>
      <c r="O5" s="88" t="str">
        <f t="shared" si="0"/>
        <v>D</v>
      </c>
    </row>
    <row r="6" spans="2:15" x14ac:dyDescent="0.25">
      <c r="B6" s="1" t="s">
        <v>15</v>
      </c>
      <c r="C6" s="1">
        <v>13</v>
      </c>
      <c r="D6" s="1" t="str">
        <f t="shared" ref="D6:D17" si="2">CONCATENATE(B6,C6)</f>
        <v>M13</v>
      </c>
      <c r="E6" s="1" t="s">
        <v>9</v>
      </c>
      <c r="I6" s="1" t="s">
        <v>36</v>
      </c>
      <c r="K6" t="s">
        <v>125</v>
      </c>
      <c r="L6" t="s">
        <v>124</v>
      </c>
      <c r="N6" s="52" t="s">
        <v>16</v>
      </c>
      <c r="O6" s="88" t="str">
        <f t="shared" si="0"/>
        <v>E</v>
      </c>
    </row>
    <row r="7" spans="2:15" x14ac:dyDescent="0.25">
      <c r="B7" s="1" t="s">
        <v>15</v>
      </c>
      <c r="C7" s="1">
        <v>14</v>
      </c>
      <c r="D7" s="1" t="str">
        <f t="shared" si="2"/>
        <v>M14</v>
      </c>
      <c r="E7" s="1" t="s">
        <v>9</v>
      </c>
      <c r="K7" t="s">
        <v>126</v>
      </c>
      <c r="L7" t="s">
        <v>168</v>
      </c>
      <c r="N7" s="52" t="s">
        <v>18</v>
      </c>
      <c r="O7" s="88" t="str">
        <f t="shared" si="0"/>
        <v>F</v>
      </c>
    </row>
    <row r="8" spans="2:15" x14ac:dyDescent="0.25">
      <c r="B8" s="1" t="s">
        <v>15</v>
      </c>
      <c r="C8" s="1">
        <v>15</v>
      </c>
      <c r="D8" s="1" t="str">
        <f t="shared" si="2"/>
        <v>M15</v>
      </c>
      <c r="E8" s="1" t="s">
        <v>9</v>
      </c>
      <c r="K8" t="s">
        <v>128</v>
      </c>
      <c r="L8" t="s">
        <v>127</v>
      </c>
      <c r="N8" s="52" t="s">
        <v>19</v>
      </c>
      <c r="O8" s="88" t="str">
        <f t="shared" si="0"/>
        <v>G</v>
      </c>
    </row>
    <row r="9" spans="2:15" x14ac:dyDescent="0.25">
      <c r="B9" s="1" t="s">
        <v>15</v>
      </c>
      <c r="C9" s="1">
        <v>16</v>
      </c>
      <c r="D9" s="1" t="str">
        <f t="shared" si="2"/>
        <v>M16</v>
      </c>
      <c r="E9" s="1" t="s">
        <v>9</v>
      </c>
      <c r="K9" t="s">
        <v>130</v>
      </c>
      <c r="L9" t="s">
        <v>129</v>
      </c>
      <c r="N9" s="52" t="s">
        <v>20</v>
      </c>
      <c r="O9" s="88" t="str">
        <f t="shared" si="0"/>
        <v>H</v>
      </c>
    </row>
    <row r="10" spans="2:15" x14ac:dyDescent="0.25">
      <c r="B10" s="1" t="s">
        <v>15</v>
      </c>
      <c r="C10" s="1">
        <v>17</v>
      </c>
      <c r="D10" s="1" t="str">
        <f t="shared" si="2"/>
        <v>M17</v>
      </c>
      <c r="E10" s="1" t="s">
        <v>9</v>
      </c>
      <c r="K10" t="s">
        <v>132</v>
      </c>
      <c r="L10" t="s">
        <v>131</v>
      </c>
      <c r="N10" s="52" t="s">
        <v>22</v>
      </c>
      <c r="O10" s="88" t="str">
        <f t="shared" si="0"/>
        <v>I</v>
      </c>
    </row>
    <row r="11" spans="2:15" x14ac:dyDescent="0.25">
      <c r="B11" s="1" t="s">
        <v>15</v>
      </c>
      <c r="C11" s="1">
        <v>18</v>
      </c>
      <c r="D11" s="1" t="str">
        <f t="shared" si="2"/>
        <v>M18</v>
      </c>
      <c r="E11" s="1" t="s">
        <v>9</v>
      </c>
      <c r="K11" t="s">
        <v>134</v>
      </c>
      <c r="L11" t="s">
        <v>133</v>
      </c>
      <c r="N11" s="52" t="s">
        <v>11</v>
      </c>
      <c r="O11" s="88" t="str">
        <f t="shared" si="0"/>
        <v>J</v>
      </c>
    </row>
    <row r="12" spans="2:15" x14ac:dyDescent="0.25">
      <c r="B12" s="1" t="s">
        <v>15</v>
      </c>
      <c r="C12" s="1">
        <v>19</v>
      </c>
      <c r="D12" s="1" t="str">
        <f t="shared" si="2"/>
        <v>M19</v>
      </c>
      <c r="E12" s="1" t="s">
        <v>9</v>
      </c>
      <c r="K12" t="s">
        <v>136</v>
      </c>
      <c r="L12" t="s">
        <v>135</v>
      </c>
      <c r="N12" s="89" t="s">
        <v>173</v>
      </c>
      <c r="O12" s="89" t="str">
        <f t="shared" si="0"/>
        <v>K</v>
      </c>
    </row>
    <row r="13" spans="2:15" x14ac:dyDescent="0.25">
      <c r="B13" s="1" t="s">
        <v>15</v>
      </c>
      <c r="C13" s="1">
        <v>20</v>
      </c>
      <c r="D13" s="1" t="str">
        <f t="shared" si="2"/>
        <v>M20</v>
      </c>
      <c r="E13" s="1" t="s">
        <v>9</v>
      </c>
      <c r="K13" t="s">
        <v>138</v>
      </c>
      <c r="L13" t="s">
        <v>137</v>
      </c>
      <c r="N13" s="52" t="s">
        <v>13</v>
      </c>
      <c r="O13" s="88" t="str">
        <f t="shared" si="0"/>
        <v>L</v>
      </c>
    </row>
    <row r="14" spans="2:15" x14ac:dyDescent="0.25">
      <c r="B14" s="1" t="s">
        <v>15</v>
      </c>
      <c r="C14" s="1">
        <v>21</v>
      </c>
      <c r="D14" s="1" t="str">
        <f t="shared" si="2"/>
        <v>M21</v>
      </c>
      <c r="E14" s="1" t="s">
        <v>9</v>
      </c>
      <c r="K14" t="s">
        <v>140</v>
      </c>
      <c r="L14" t="s">
        <v>139</v>
      </c>
      <c r="N14" s="52" t="s">
        <v>15</v>
      </c>
      <c r="O14" s="88" t="str">
        <f t="shared" si="0"/>
        <v>M</v>
      </c>
    </row>
    <row r="15" spans="2:15" x14ac:dyDescent="0.25">
      <c r="B15" s="1" t="s">
        <v>15</v>
      </c>
      <c r="C15" s="1">
        <v>22</v>
      </c>
      <c r="D15" s="1" t="str">
        <f t="shared" si="2"/>
        <v>M22</v>
      </c>
      <c r="E15" s="1" t="s">
        <v>9</v>
      </c>
      <c r="K15" t="s">
        <v>142</v>
      </c>
      <c r="L15" t="s">
        <v>141</v>
      </c>
      <c r="N15" s="52" t="s">
        <v>17</v>
      </c>
      <c r="O15" s="88" t="str">
        <f t="shared" si="0"/>
        <v>N</v>
      </c>
    </row>
    <row r="16" spans="2:15" x14ac:dyDescent="0.25">
      <c r="B16" s="1" t="s">
        <v>15</v>
      </c>
      <c r="C16" s="1">
        <v>23</v>
      </c>
      <c r="D16" s="1" t="str">
        <f t="shared" si="2"/>
        <v>M23</v>
      </c>
      <c r="E16" s="1" t="s">
        <v>9</v>
      </c>
      <c r="K16" t="s">
        <v>144</v>
      </c>
      <c r="L16" t="s">
        <v>143</v>
      </c>
    </row>
    <row r="17" spans="2:12" x14ac:dyDescent="0.25">
      <c r="B17" s="1" t="s">
        <v>15</v>
      </c>
      <c r="C17" s="1">
        <v>24</v>
      </c>
      <c r="D17" s="1" t="str">
        <f t="shared" si="2"/>
        <v>M24</v>
      </c>
      <c r="E17" s="1" t="s">
        <v>9</v>
      </c>
      <c r="K17" t="s">
        <v>146</v>
      </c>
      <c r="L17" t="s">
        <v>145</v>
      </c>
    </row>
    <row r="18" spans="2:12" x14ac:dyDescent="0.25">
      <c r="B18" s="1" t="s">
        <v>15</v>
      </c>
      <c r="C18" s="1">
        <v>25</v>
      </c>
      <c r="D18" s="1" t="str">
        <f t="shared" ref="D18:D74" si="3">CONCATENATE(B18,C18)</f>
        <v>M25</v>
      </c>
      <c r="E18" s="1" t="s">
        <v>10</v>
      </c>
      <c r="K18" t="s">
        <v>148</v>
      </c>
      <c r="L18" t="s">
        <v>147</v>
      </c>
    </row>
    <row r="19" spans="2:12" x14ac:dyDescent="0.25">
      <c r="B19" s="1" t="s">
        <v>15</v>
      </c>
      <c r="C19" s="1">
        <v>26</v>
      </c>
      <c r="D19" s="1" t="str">
        <f t="shared" si="3"/>
        <v>M26</v>
      </c>
      <c r="E19" s="1" t="s">
        <v>10</v>
      </c>
      <c r="K19" t="s">
        <v>150</v>
      </c>
      <c r="L19" t="s">
        <v>149</v>
      </c>
    </row>
    <row r="20" spans="2:12" x14ac:dyDescent="0.25">
      <c r="B20" s="1" t="s">
        <v>15</v>
      </c>
      <c r="C20" s="1">
        <v>27</v>
      </c>
      <c r="D20" s="1" t="str">
        <f t="shared" si="3"/>
        <v>M27</v>
      </c>
      <c r="E20" s="1" t="s">
        <v>10</v>
      </c>
      <c r="K20" t="s">
        <v>152</v>
      </c>
      <c r="L20" t="s">
        <v>151</v>
      </c>
    </row>
    <row r="21" spans="2:12" x14ac:dyDescent="0.25">
      <c r="B21" s="1" t="s">
        <v>15</v>
      </c>
      <c r="C21" s="1">
        <v>28</v>
      </c>
      <c r="D21" s="1" t="str">
        <f t="shared" si="3"/>
        <v>M28</v>
      </c>
      <c r="E21" s="1" t="s">
        <v>10</v>
      </c>
      <c r="K21" t="s">
        <v>154</v>
      </c>
      <c r="L21" t="s">
        <v>153</v>
      </c>
    </row>
    <row r="22" spans="2:12" x14ac:dyDescent="0.25">
      <c r="B22" s="1" t="s">
        <v>15</v>
      </c>
      <c r="C22" s="1">
        <v>29</v>
      </c>
      <c r="D22" s="1" t="str">
        <f t="shared" si="3"/>
        <v>M29</v>
      </c>
      <c r="E22" s="1" t="s">
        <v>10</v>
      </c>
      <c r="K22" t="s">
        <v>156</v>
      </c>
      <c r="L22" t="s">
        <v>155</v>
      </c>
    </row>
    <row r="23" spans="2:12" x14ac:dyDescent="0.25">
      <c r="B23" s="1" t="s">
        <v>15</v>
      </c>
      <c r="C23" s="1">
        <v>30</v>
      </c>
      <c r="D23" s="1" t="str">
        <f t="shared" si="3"/>
        <v>M30</v>
      </c>
      <c r="E23" s="1" t="s">
        <v>12</v>
      </c>
      <c r="K23" t="s">
        <v>158</v>
      </c>
      <c r="L23" t="s">
        <v>157</v>
      </c>
    </row>
    <row r="24" spans="2:12" x14ac:dyDescent="0.25">
      <c r="B24" s="1" t="s">
        <v>15</v>
      </c>
      <c r="C24" s="1">
        <v>31</v>
      </c>
      <c r="D24" s="1" t="str">
        <f t="shared" si="3"/>
        <v>M31</v>
      </c>
      <c r="E24" s="1" t="s">
        <v>12</v>
      </c>
      <c r="K24" t="s">
        <v>160</v>
      </c>
      <c r="L24" t="s">
        <v>159</v>
      </c>
    </row>
    <row r="25" spans="2:12" x14ac:dyDescent="0.25">
      <c r="B25" s="1" t="s">
        <v>15</v>
      </c>
      <c r="C25" s="1">
        <v>32</v>
      </c>
      <c r="D25" s="1" t="str">
        <f t="shared" si="3"/>
        <v>M32</v>
      </c>
      <c r="E25" s="1" t="s">
        <v>12</v>
      </c>
      <c r="K25" t="s">
        <v>162</v>
      </c>
      <c r="L25" t="s">
        <v>161</v>
      </c>
    </row>
    <row r="26" spans="2:12" x14ac:dyDescent="0.25">
      <c r="B26" s="1" t="s">
        <v>15</v>
      </c>
      <c r="C26" s="1">
        <v>33</v>
      </c>
      <c r="D26" s="1" t="str">
        <f t="shared" si="3"/>
        <v>M33</v>
      </c>
      <c r="E26" s="1" t="s">
        <v>12</v>
      </c>
      <c r="K26" t="s">
        <v>164</v>
      </c>
      <c r="L26" t="s">
        <v>163</v>
      </c>
    </row>
    <row r="27" spans="2:12" x14ac:dyDescent="0.25">
      <c r="B27" s="1" t="s">
        <v>15</v>
      </c>
      <c r="C27" s="1">
        <v>34</v>
      </c>
      <c r="D27" s="1" t="str">
        <f t="shared" si="3"/>
        <v>M34</v>
      </c>
      <c r="E27" s="1" t="s">
        <v>12</v>
      </c>
      <c r="K27" t="s">
        <v>166</v>
      </c>
      <c r="L27" t="s">
        <v>165</v>
      </c>
    </row>
    <row r="28" spans="2:12" x14ac:dyDescent="0.25">
      <c r="B28" s="1" t="s">
        <v>15</v>
      </c>
      <c r="C28" s="1">
        <v>35</v>
      </c>
      <c r="D28" s="1" t="str">
        <f t="shared" si="3"/>
        <v>M35</v>
      </c>
      <c r="E28" s="1" t="s">
        <v>14</v>
      </c>
      <c r="K28" t="s">
        <v>167</v>
      </c>
      <c r="L28" t="s">
        <v>169</v>
      </c>
    </row>
    <row r="29" spans="2:12" x14ac:dyDescent="0.25">
      <c r="B29" s="1" t="s">
        <v>15</v>
      </c>
      <c r="C29" s="1">
        <v>36</v>
      </c>
      <c r="D29" s="1" t="str">
        <f t="shared" si="3"/>
        <v>M36</v>
      </c>
      <c r="E29" s="1" t="s">
        <v>14</v>
      </c>
    </row>
    <row r="30" spans="2:12" x14ac:dyDescent="0.25">
      <c r="B30" s="1" t="s">
        <v>15</v>
      </c>
      <c r="C30" s="1">
        <v>37</v>
      </c>
      <c r="D30" s="1" t="str">
        <f t="shared" si="3"/>
        <v>M37</v>
      </c>
      <c r="E30" s="1" t="s">
        <v>14</v>
      </c>
    </row>
    <row r="31" spans="2:12" x14ac:dyDescent="0.25">
      <c r="B31" s="1" t="s">
        <v>15</v>
      </c>
      <c r="C31" s="1">
        <v>38</v>
      </c>
      <c r="D31" s="1" t="str">
        <f t="shared" si="3"/>
        <v>M38</v>
      </c>
      <c r="E31" s="1" t="s">
        <v>14</v>
      </c>
    </row>
    <row r="32" spans="2:12" x14ac:dyDescent="0.25">
      <c r="B32" s="1" t="s">
        <v>15</v>
      </c>
      <c r="C32" s="1">
        <v>39</v>
      </c>
      <c r="D32" s="1" t="str">
        <f t="shared" si="3"/>
        <v>M39</v>
      </c>
      <c r="E32" s="1" t="s">
        <v>14</v>
      </c>
    </row>
    <row r="33" spans="2:5" x14ac:dyDescent="0.25">
      <c r="B33" s="1" t="s">
        <v>15</v>
      </c>
      <c r="C33" s="1">
        <v>40</v>
      </c>
      <c r="D33" s="1" t="str">
        <f t="shared" si="3"/>
        <v>M40</v>
      </c>
      <c r="E33" s="1" t="s">
        <v>16</v>
      </c>
    </row>
    <row r="34" spans="2:5" x14ac:dyDescent="0.25">
      <c r="B34" s="1" t="s">
        <v>15</v>
      </c>
      <c r="C34" s="1">
        <v>41</v>
      </c>
      <c r="D34" s="1" t="str">
        <f t="shared" si="3"/>
        <v>M41</v>
      </c>
      <c r="E34" s="1" t="s">
        <v>16</v>
      </c>
    </row>
    <row r="35" spans="2:5" x14ac:dyDescent="0.25">
      <c r="B35" s="1" t="s">
        <v>15</v>
      </c>
      <c r="C35" s="1">
        <v>42</v>
      </c>
      <c r="D35" s="1" t="str">
        <f t="shared" si="3"/>
        <v>M42</v>
      </c>
      <c r="E35" s="1" t="s">
        <v>16</v>
      </c>
    </row>
    <row r="36" spans="2:5" x14ac:dyDescent="0.25">
      <c r="B36" s="1" t="s">
        <v>15</v>
      </c>
      <c r="C36" s="1">
        <v>43</v>
      </c>
      <c r="D36" s="1" t="str">
        <f t="shared" si="3"/>
        <v>M43</v>
      </c>
      <c r="E36" s="1" t="s">
        <v>16</v>
      </c>
    </row>
    <row r="37" spans="2:5" x14ac:dyDescent="0.25">
      <c r="B37" s="1" t="s">
        <v>15</v>
      </c>
      <c r="C37" s="1">
        <v>44</v>
      </c>
      <c r="D37" s="1" t="str">
        <f t="shared" si="3"/>
        <v>M44</v>
      </c>
      <c r="E37" s="1" t="s">
        <v>16</v>
      </c>
    </row>
    <row r="38" spans="2:5" x14ac:dyDescent="0.25">
      <c r="B38" s="1" t="s">
        <v>15</v>
      </c>
      <c r="C38" s="1">
        <v>45</v>
      </c>
      <c r="D38" s="1" t="str">
        <f t="shared" si="3"/>
        <v>M45</v>
      </c>
      <c r="E38" s="1" t="s">
        <v>18</v>
      </c>
    </row>
    <row r="39" spans="2:5" x14ac:dyDescent="0.25">
      <c r="B39" s="1" t="s">
        <v>15</v>
      </c>
      <c r="C39" s="1">
        <v>46</v>
      </c>
      <c r="D39" s="1" t="str">
        <f t="shared" si="3"/>
        <v>M46</v>
      </c>
      <c r="E39" s="1" t="s">
        <v>18</v>
      </c>
    </row>
    <row r="40" spans="2:5" x14ac:dyDescent="0.25">
      <c r="B40" s="1" t="s">
        <v>15</v>
      </c>
      <c r="C40" s="1">
        <v>47</v>
      </c>
      <c r="D40" s="1" t="str">
        <f t="shared" si="3"/>
        <v>M47</v>
      </c>
      <c r="E40" s="1" t="s">
        <v>18</v>
      </c>
    </row>
    <row r="41" spans="2:5" x14ac:dyDescent="0.25">
      <c r="B41" s="1" t="s">
        <v>15</v>
      </c>
      <c r="C41" s="1">
        <v>48</v>
      </c>
      <c r="D41" s="1" t="str">
        <f t="shared" si="3"/>
        <v>M48</v>
      </c>
      <c r="E41" s="1" t="s">
        <v>18</v>
      </c>
    </row>
    <row r="42" spans="2:5" x14ac:dyDescent="0.25">
      <c r="B42" s="1" t="s">
        <v>15</v>
      </c>
      <c r="C42" s="1">
        <v>49</v>
      </c>
      <c r="D42" s="1" t="str">
        <f t="shared" si="3"/>
        <v>M49</v>
      </c>
      <c r="E42" s="1" t="s">
        <v>18</v>
      </c>
    </row>
    <row r="43" spans="2:5" x14ac:dyDescent="0.25">
      <c r="B43" s="1" t="s">
        <v>15</v>
      </c>
      <c r="C43" s="1">
        <v>50</v>
      </c>
      <c r="D43" s="1" t="str">
        <f t="shared" si="3"/>
        <v>M50</v>
      </c>
      <c r="E43" s="1" t="s">
        <v>19</v>
      </c>
    </row>
    <row r="44" spans="2:5" x14ac:dyDescent="0.25">
      <c r="B44" s="1" t="s">
        <v>15</v>
      </c>
      <c r="C44" s="1">
        <v>51</v>
      </c>
      <c r="D44" s="1" t="str">
        <f t="shared" si="3"/>
        <v>M51</v>
      </c>
      <c r="E44" s="1" t="s">
        <v>19</v>
      </c>
    </row>
    <row r="45" spans="2:5" x14ac:dyDescent="0.25">
      <c r="B45" s="1" t="s">
        <v>15</v>
      </c>
      <c r="C45" s="1">
        <v>52</v>
      </c>
      <c r="D45" s="1" t="str">
        <f t="shared" si="3"/>
        <v>M52</v>
      </c>
      <c r="E45" s="1" t="s">
        <v>19</v>
      </c>
    </row>
    <row r="46" spans="2:5" x14ac:dyDescent="0.25">
      <c r="B46" s="1" t="s">
        <v>15</v>
      </c>
      <c r="C46" s="1">
        <v>53</v>
      </c>
      <c r="D46" s="1" t="str">
        <f t="shared" si="3"/>
        <v>M53</v>
      </c>
      <c r="E46" s="1" t="s">
        <v>19</v>
      </c>
    </row>
    <row r="47" spans="2:5" x14ac:dyDescent="0.25">
      <c r="B47" s="1" t="s">
        <v>15</v>
      </c>
      <c r="C47" s="1">
        <v>54</v>
      </c>
      <c r="D47" s="1" t="str">
        <f t="shared" si="3"/>
        <v>M54</v>
      </c>
      <c r="E47" s="1" t="s">
        <v>19</v>
      </c>
    </row>
    <row r="48" spans="2:5" x14ac:dyDescent="0.25">
      <c r="B48" s="1" t="s">
        <v>15</v>
      </c>
      <c r="C48" s="1">
        <v>55</v>
      </c>
      <c r="D48" s="1" t="str">
        <f t="shared" si="3"/>
        <v>M55</v>
      </c>
      <c r="E48" s="1" t="s">
        <v>20</v>
      </c>
    </row>
    <row r="49" spans="2:5" x14ac:dyDescent="0.25">
      <c r="B49" s="1" t="s">
        <v>15</v>
      </c>
      <c r="C49" s="1">
        <v>56</v>
      </c>
      <c r="D49" s="1" t="str">
        <f t="shared" si="3"/>
        <v>M56</v>
      </c>
      <c r="E49" s="1" t="s">
        <v>20</v>
      </c>
    </row>
    <row r="50" spans="2:5" x14ac:dyDescent="0.25">
      <c r="B50" s="1" t="s">
        <v>15</v>
      </c>
      <c r="C50" s="1">
        <v>57</v>
      </c>
      <c r="D50" s="1" t="str">
        <f t="shared" si="3"/>
        <v>M57</v>
      </c>
      <c r="E50" s="1" t="s">
        <v>20</v>
      </c>
    </row>
    <row r="51" spans="2:5" x14ac:dyDescent="0.25">
      <c r="B51" s="1" t="s">
        <v>15</v>
      </c>
      <c r="C51" s="1">
        <v>58</v>
      </c>
      <c r="D51" s="1" t="str">
        <f t="shared" si="3"/>
        <v>M58</v>
      </c>
      <c r="E51" s="1" t="s">
        <v>20</v>
      </c>
    </row>
    <row r="52" spans="2:5" x14ac:dyDescent="0.25">
      <c r="B52" s="1" t="s">
        <v>15</v>
      </c>
      <c r="C52" s="1">
        <v>59</v>
      </c>
      <c r="D52" s="1" t="str">
        <f t="shared" si="3"/>
        <v>M59</v>
      </c>
      <c r="E52" s="1" t="s">
        <v>20</v>
      </c>
    </row>
    <row r="53" spans="2:5" x14ac:dyDescent="0.25">
      <c r="B53" s="1" t="s">
        <v>15</v>
      </c>
      <c r="C53" s="1">
        <v>60</v>
      </c>
      <c r="D53" s="1" t="str">
        <f t="shared" si="3"/>
        <v>M60</v>
      </c>
      <c r="E53" s="89" t="s">
        <v>22</v>
      </c>
    </row>
    <row r="54" spans="2:5" x14ac:dyDescent="0.25">
      <c r="B54" s="1" t="s">
        <v>15</v>
      </c>
      <c r="C54" s="1">
        <v>61</v>
      </c>
      <c r="D54" s="1" t="str">
        <f t="shared" si="3"/>
        <v>M61</v>
      </c>
      <c r="E54" s="89" t="s">
        <v>22</v>
      </c>
    </row>
    <row r="55" spans="2:5" x14ac:dyDescent="0.25">
      <c r="B55" s="1" t="s">
        <v>15</v>
      </c>
      <c r="C55" s="1">
        <v>62</v>
      </c>
      <c r="D55" s="1" t="str">
        <f t="shared" si="3"/>
        <v>M62</v>
      </c>
      <c r="E55" s="89" t="s">
        <v>22</v>
      </c>
    </row>
    <row r="56" spans="2:5" x14ac:dyDescent="0.25">
      <c r="B56" s="1" t="s">
        <v>15</v>
      </c>
      <c r="C56" s="1">
        <v>63</v>
      </c>
      <c r="D56" s="1" t="str">
        <f t="shared" si="3"/>
        <v>M63</v>
      </c>
      <c r="E56" s="89" t="s">
        <v>22</v>
      </c>
    </row>
    <row r="57" spans="2:5" x14ac:dyDescent="0.25">
      <c r="B57" s="1" t="s">
        <v>15</v>
      </c>
      <c r="C57" s="1">
        <v>64</v>
      </c>
      <c r="D57" s="1" t="str">
        <f t="shared" si="3"/>
        <v>M64</v>
      </c>
      <c r="E57" s="89" t="s">
        <v>22</v>
      </c>
    </row>
    <row r="58" spans="2:5" x14ac:dyDescent="0.25">
      <c r="B58" s="1" t="s">
        <v>15</v>
      </c>
      <c r="C58" s="1">
        <v>65</v>
      </c>
      <c r="D58" s="1" t="str">
        <f t="shared" si="3"/>
        <v>M65</v>
      </c>
      <c r="E58" s="89" t="s">
        <v>22</v>
      </c>
    </row>
    <row r="59" spans="2:5" x14ac:dyDescent="0.25">
      <c r="B59" s="1" t="s">
        <v>15</v>
      </c>
      <c r="C59" s="1">
        <v>66</v>
      </c>
      <c r="D59" s="1" t="str">
        <f t="shared" si="3"/>
        <v>M66</v>
      </c>
      <c r="E59" s="89" t="s">
        <v>22</v>
      </c>
    </row>
    <row r="60" spans="2:5" x14ac:dyDescent="0.25">
      <c r="B60" s="1" t="s">
        <v>15</v>
      </c>
      <c r="C60" s="1">
        <v>67</v>
      </c>
      <c r="D60" s="1" t="str">
        <f t="shared" si="3"/>
        <v>M67</v>
      </c>
      <c r="E60" s="89" t="s">
        <v>22</v>
      </c>
    </row>
    <row r="61" spans="2:5" x14ac:dyDescent="0.25">
      <c r="B61" s="1" t="s">
        <v>15</v>
      </c>
      <c r="C61" s="1">
        <v>68</v>
      </c>
      <c r="D61" s="1" t="str">
        <f t="shared" si="3"/>
        <v>M68</v>
      </c>
      <c r="E61" s="89" t="s">
        <v>22</v>
      </c>
    </row>
    <row r="62" spans="2:5" x14ac:dyDescent="0.25">
      <c r="B62" s="1" t="s">
        <v>15</v>
      </c>
      <c r="C62" s="1">
        <v>69</v>
      </c>
      <c r="D62" s="1" t="str">
        <f t="shared" si="3"/>
        <v>M69</v>
      </c>
      <c r="E62" s="89" t="s">
        <v>22</v>
      </c>
    </row>
    <row r="63" spans="2:5" x14ac:dyDescent="0.25">
      <c r="B63" s="1" t="s">
        <v>15</v>
      </c>
      <c r="C63" s="1">
        <v>70</v>
      </c>
      <c r="D63" s="1" t="str">
        <f t="shared" si="3"/>
        <v>M70</v>
      </c>
      <c r="E63" s="89" t="s">
        <v>22</v>
      </c>
    </row>
    <row r="64" spans="2:5" x14ac:dyDescent="0.25">
      <c r="B64" s="1" t="s">
        <v>15</v>
      </c>
      <c r="C64" s="1">
        <v>71</v>
      </c>
      <c r="D64" s="1" t="str">
        <f t="shared" si="3"/>
        <v>M71</v>
      </c>
      <c r="E64" s="89" t="s">
        <v>22</v>
      </c>
    </row>
    <row r="65" spans="2:5" x14ac:dyDescent="0.25">
      <c r="B65" s="1" t="s">
        <v>15</v>
      </c>
      <c r="C65" s="1">
        <v>72</v>
      </c>
      <c r="D65" s="1" t="str">
        <f t="shared" si="3"/>
        <v>M72</v>
      </c>
      <c r="E65" s="89" t="s">
        <v>22</v>
      </c>
    </row>
    <row r="66" spans="2:5" x14ac:dyDescent="0.25">
      <c r="B66" s="1" t="s">
        <v>15</v>
      </c>
      <c r="C66" s="1">
        <v>73</v>
      </c>
      <c r="D66" s="1" t="str">
        <f t="shared" si="3"/>
        <v>M73</v>
      </c>
      <c r="E66" s="89" t="s">
        <v>22</v>
      </c>
    </row>
    <row r="67" spans="2:5" x14ac:dyDescent="0.25">
      <c r="B67" s="1" t="s">
        <v>15</v>
      </c>
      <c r="C67" s="1">
        <v>74</v>
      </c>
      <c r="D67" s="1" t="str">
        <f t="shared" si="3"/>
        <v>M74</v>
      </c>
      <c r="E67" s="89" t="s">
        <v>22</v>
      </c>
    </row>
    <row r="68" spans="2:5" x14ac:dyDescent="0.25">
      <c r="B68" s="1" t="s">
        <v>15</v>
      </c>
      <c r="C68" s="1">
        <v>75</v>
      </c>
      <c r="D68" s="1" t="str">
        <f t="shared" si="3"/>
        <v>M75</v>
      </c>
      <c r="E68" s="89" t="s">
        <v>22</v>
      </c>
    </row>
    <row r="69" spans="2:5" x14ac:dyDescent="0.25">
      <c r="B69" s="1" t="s">
        <v>15</v>
      </c>
      <c r="C69" s="1">
        <v>76</v>
      </c>
      <c r="D69" s="1" t="str">
        <f t="shared" si="3"/>
        <v>M76</v>
      </c>
      <c r="E69" s="89" t="s">
        <v>22</v>
      </c>
    </row>
    <row r="70" spans="2:5" x14ac:dyDescent="0.25">
      <c r="B70" s="1" t="s">
        <v>15</v>
      </c>
      <c r="C70" s="1">
        <v>77</v>
      </c>
      <c r="D70" s="1" t="str">
        <f t="shared" si="3"/>
        <v>M77</v>
      </c>
      <c r="E70" s="89" t="s">
        <v>22</v>
      </c>
    </row>
    <row r="71" spans="2:5" x14ac:dyDescent="0.25">
      <c r="B71" s="1" t="s">
        <v>15</v>
      </c>
      <c r="C71" s="1">
        <v>78</v>
      </c>
      <c r="D71" s="1" t="str">
        <f t="shared" si="3"/>
        <v>M78</v>
      </c>
      <c r="E71" s="89" t="s">
        <v>22</v>
      </c>
    </row>
    <row r="72" spans="2:5" x14ac:dyDescent="0.25">
      <c r="B72" s="1" t="s">
        <v>15</v>
      </c>
      <c r="C72" s="1">
        <v>79</v>
      </c>
      <c r="D72" s="1" t="str">
        <f t="shared" si="3"/>
        <v>M79</v>
      </c>
      <c r="E72" s="89" t="s">
        <v>22</v>
      </c>
    </row>
    <row r="73" spans="2:5" x14ac:dyDescent="0.25">
      <c r="B73" s="1" t="s">
        <v>15</v>
      </c>
      <c r="C73" s="1">
        <v>80</v>
      </c>
      <c r="D73" s="1" t="str">
        <f t="shared" si="3"/>
        <v>M80</v>
      </c>
      <c r="E73" s="89" t="s">
        <v>22</v>
      </c>
    </row>
    <row r="74" spans="2:5" x14ac:dyDescent="0.25">
      <c r="B74" s="1" t="s">
        <v>15</v>
      </c>
      <c r="C74" s="1">
        <v>81</v>
      </c>
      <c r="D74" s="1" t="str">
        <f t="shared" si="3"/>
        <v>M81</v>
      </c>
      <c r="E74" s="89" t="s">
        <v>22</v>
      </c>
    </row>
    <row r="75" spans="2:5" x14ac:dyDescent="0.25">
      <c r="B75" s="1" t="s">
        <v>15</v>
      </c>
      <c r="C75" s="1">
        <v>82</v>
      </c>
      <c r="D75" s="1" t="str">
        <f>CONCATENATE(B75,C75)</f>
        <v>M82</v>
      </c>
      <c r="E75" s="89" t="s">
        <v>22</v>
      </c>
    </row>
    <row r="76" spans="2:5" x14ac:dyDescent="0.25">
      <c r="B76" s="1" t="s">
        <v>15</v>
      </c>
      <c r="C76" s="1">
        <v>83</v>
      </c>
      <c r="D76" s="1" t="str">
        <f t="shared" ref="D76:D87" si="4">CONCATENATE(B76,C76)</f>
        <v>M83</v>
      </c>
      <c r="E76" s="89" t="s">
        <v>22</v>
      </c>
    </row>
    <row r="77" spans="2:5" x14ac:dyDescent="0.25">
      <c r="B77" s="1" t="s">
        <v>15</v>
      </c>
      <c r="C77" s="1">
        <v>84</v>
      </c>
      <c r="D77" s="1" t="str">
        <f t="shared" si="4"/>
        <v>M84</v>
      </c>
      <c r="E77" s="89" t="s">
        <v>22</v>
      </c>
    </row>
    <row r="78" spans="2:5" x14ac:dyDescent="0.25">
      <c r="B78" s="1" t="s">
        <v>15</v>
      </c>
      <c r="C78" s="1">
        <v>85</v>
      </c>
      <c r="D78" s="1" t="str">
        <f t="shared" si="4"/>
        <v>M85</v>
      </c>
      <c r="E78" s="89" t="s">
        <v>22</v>
      </c>
    </row>
    <row r="79" spans="2:5" x14ac:dyDescent="0.25">
      <c r="B79" s="1" t="s">
        <v>15</v>
      </c>
      <c r="C79" s="1">
        <v>86</v>
      </c>
      <c r="D79" s="1" t="str">
        <f t="shared" si="4"/>
        <v>M86</v>
      </c>
      <c r="E79" s="89" t="s">
        <v>22</v>
      </c>
    </row>
    <row r="80" spans="2:5" x14ac:dyDescent="0.25">
      <c r="B80" s="1" t="s">
        <v>15</v>
      </c>
      <c r="C80" s="1">
        <v>87</v>
      </c>
      <c r="D80" s="1" t="str">
        <f t="shared" si="4"/>
        <v>M87</v>
      </c>
      <c r="E80" s="89" t="s">
        <v>22</v>
      </c>
    </row>
    <row r="81" spans="2:5" x14ac:dyDescent="0.25">
      <c r="B81" s="1" t="s">
        <v>15</v>
      </c>
      <c r="C81" s="1">
        <v>88</v>
      </c>
      <c r="D81" s="1" t="str">
        <f t="shared" si="4"/>
        <v>M88</v>
      </c>
      <c r="E81" s="89" t="s">
        <v>22</v>
      </c>
    </row>
    <row r="82" spans="2:5" x14ac:dyDescent="0.25">
      <c r="B82" s="1" t="s">
        <v>15</v>
      </c>
      <c r="C82" s="1">
        <v>89</v>
      </c>
      <c r="D82" s="1" t="str">
        <f t="shared" si="4"/>
        <v>M89</v>
      </c>
      <c r="E82" s="89" t="s">
        <v>22</v>
      </c>
    </row>
    <row r="83" spans="2:5" x14ac:dyDescent="0.25">
      <c r="B83" s="1" t="s">
        <v>15</v>
      </c>
      <c r="C83" s="1">
        <v>90</v>
      </c>
      <c r="D83" s="1" t="str">
        <f t="shared" si="4"/>
        <v>M90</v>
      </c>
      <c r="E83" s="89" t="s">
        <v>22</v>
      </c>
    </row>
    <row r="84" spans="2:5" x14ac:dyDescent="0.25">
      <c r="B84" s="1" t="s">
        <v>15</v>
      </c>
      <c r="C84" s="1">
        <v>91</v>
      </c>
      <c r="D84" s="1" t="str">
        <f t="shared" si="4"/>
        <v>M91</v>
      </c>
      <c r="E84" s="89" t="s">
        <v>22</v>
      </c>
    </row>
    <row r="85" spans="2:5" x14ac:dyDescent="0.25">
      <c r="B85" s="1" t="s">
        <v>15</v>
      </c>
      <c r="C85" s="1">
        <v>92</v>
      </c>
      <c r="D85" s="1" t="str">
        <f t="shared" si="4"/>
        <v>M92</v>
      </c>
      <c r="E85" s="89" t="s">
        <v>22</v>
      </c>
    </row>
    <row r="86" spans="2:5" x14ac:dyDescent="0.25">
      <c r="B86" s="1" t="s">
        <v>15</v>
      </c>
      <c r="C86" s="1">
        <v>93</v>
      </c>
      <c r="D86" s="1" t="str">
        <f t="shared" si="4"/>
        <v>M93</v>
      </c>
      <c r="E86" s="89" t="s">
        <v>22</v>
      </c>
    </row>
    <row r="87" spans="2:5" x14ac:dyDescent="0.25">
      <c r="B87" s="1" t="s">
        <v>15</v>
      </c>
      <c r="C87" s="1">
        <v>94</v>
      </c>
      <c r="D87" s="1" t="str">
        <f t="shared" si="4"/>
        <v>M94</v>
      </c>
      <c r="E87" s="89" t="s">
        <v>22</v>
      </c>
    </row>
    <row r="88" spans="2:5" x14ac:dyDescent="0.25">
      <c r="B88" s="1" t="s">
        <v>15</v>
      </c>
      <c r="C88" s="1">
        <v>95</v>
      </c>
      <c r="D88" s="1" t="str">
        <f>CONCATENATE(B88,C88)</f>
        <v>M95</v>
      </c>
      <c r="E88" s="89" t="s">
        <v>22</v>
      </c>
    </row>
    <row r="89" spans="2:5" x14ac:dyDescent="0.25">
      <c r="B89" s="1" t="s">
        <v>15</v>
      </c>
      <c r="C89" s="1">
        <v>96</v>
      </c>
      <c r="D89" s="1" t="str">
        <f t="shared" ref="D89:D95" si="5">CONCATENATE(B89,C89)</f>
        <v>M96</v>
      </c>
      <c r="E89" s="89" t="s">
        <v>22</v>
      </c>
    </row>
    <row r="90" spans="2:5" x14ac:dyDescent="0.25">
      <c r="B90" s="1" t="s">
        <v>15</v>
      </c>
      <c r="C90" s="1">
        <v>97</v>
      </c>
      <c r="D90" s="1" t="str">
        <f t="shared" si="5"/>
        <v>M97</v>
      </c>
      <c r="E90" s="89" t="s">
        <v>22</v>
      </c>
    </row>
    <row r="91" spans="2:5" x14ac:dyDescent="0.25">
      <c r="B91" s="1" t="s">
        <v>15</v>
      </c>
      <c r="C91" s="1">
        <v>98</v>
      </c>
      <c r="D91" s="1" t="str">
        <f t="shared" si="5"/>
        <v>M98</v>
      </c>
      <c r="E91" s="89" t="s">
        <v>22</v>
      </c>
    </row>
    <row r="92" spans="2:5" x14ac:dyDescent="0.25">
      <c r="B92" s="1" t="s">
        <v>15</v>
      </c>
      <c r="C92" s="1">
        <v>99</v>
      </c>
      <c r="D92" s="1" t="str">
        <f t="shared" si="5"/>
        <v>M99</v>
      </c>
      <c r="E92" s="89" t="s">
        <v>22</v>
      </c>
    </row>
    <row r="93" spans="2:5" x14ac:dyDescent="0.25">
      <c r="B93" s="1" t="s">
        <v>15</v>
      </c>
      <c r="C93" s="1">
        <v>100</v>
      </c>
      <c r="D93" s="1" t="str">
        <f t="shared" si="5"/>
        <v>M100</v>
      </c>
      <c r="E93" s="89" t="s">
        <v>22</v>
      </c>
    </row>
    <row r="94" spans="2:5" x14ac:dyDescent="0.25">
      <c r="B94" s="1" t="s">
        <v>18</v>
      </c>
      <c r="C94" s="1">
        <v>10</v>
      </c>
      <c r="D94" s="1" t="str">
        <f t="shared" si="5"/>
        <v>F10</v>
      </c>
      <c r="E94" s="89" t="s">
        <v>11</v>
      </c>
    </row>
    <row r="95" spans="2:5" x14ac:dyDescent="0.25">
      <c r="B95" s="1" t="s">
        <v>18</v>
      </c>
      <c r="C95" s="1">
        <v>11</v>
      </c>
      <c r="D95" s="1" t="str">
        <f t="shared" si="5"/>
        <v>F11</v>
      </c>
      <c r="E95" s="89" t="s">
        <v>11</v>
      </c>
    </row>
    <row r="96" spans="2:5" x14ac:dyDescent="0.25">
      <c r="B96" s="1" t="s">
        <v>18</v>
      </c>
      <c r="C96" s="1">
        <v>12</v>
      </c>
      <c r="D96" s="1" t="str">
        <f t="shared" ref="D96:D156" si="6">CONCATENATE(B96,C96)</f>
        <v>F12</v>
      </c>
      <c r="E96" s="89" t="s">
        <v>11</v>
      </c>
    </row>
    <row r="97" spans="2:5" x14ac:dyDescent="0.25">
      <c r="B97" s="1" t="s">
        <v>18</v>
      </c>
      <c r="C97" s="1">
        <v>13</v>
      </c>
      <c r="D97" s="1" t="str">
        <f t="shared" si="6"/>
        <v>F13</v>
      </c>
      <c r="E97" s="89" t="s">
        <v>11</v>
      </c>
    </row>
    <row r="98" spans="2:5" x14ac:dyDescent="0.25">
      <c r="B98" s="1" t="s">
        <v>18</v>
      </c>
      <c r="C98" s="1">
        <v>14</v>
      </c>
      <c r="D98" s="1" t="str">
        <f t="shared" si="6"/>
        <v>F14</v>
      </c>
      <c r="E98" s="89" t="s">
        <v>11</v>
      </c>
    </row>
    <row r="99" spans="2:5" x14ac:dyDescent="0.25">
      <c r="B99" s="1" t="s">
        <v>18</v>
      </c>
      <c r="C99" s="1">
        <v>15</v>
      </c>
      <c r="D99" s="1" t="str">
        <f t="shared" si="6"/>
        <v>F15</v>
      </c>
      <c r="E99" s="89" t="s">
        <v>11</v>
      </c>
    </row>
    <row r="100" spans="2:5" x14ac:dyDescent="0.25">
      <c r="B100" s="1" t="s">
        <v>18</v>
      </c>
      <c r="C100" s="1">
        <v>16</v>
      </c>
      <c r="D100" s="1" t="str">
        <f t="shared" si="6"/>
        <v>F16</v>
      </c>
      <c r="E100" s="89" t="s">
        <v>11</v>
      </c>
    </row>
    <row r="101" spans="2:5" x14ac:dyDescent="0.25">
      <c r="B101" s="1" t="s">
        <v>18</v>
      </c>
      <c r="C101" s="1">
        <v>17</v>
      </c>
      <c r="D101" s="1" t="str">
        <f t="shared" si="6"/>
        <v>F17</v>
      </c>
      <c r="E101" s="89" t="s">
        <v>11</v>
      </c>
    </row>
    <row r="102" spans="2:5" x14ac:dyDescent="0.25">
      <c r="B102" s="1" t="s">
        <v>18</v>
      </c>
      <c r="C102" s="1">
        <v>18</v>
      </c>
      <c r="D102" s="1" t="str">
        <f t="shared" si="6"/>
        <v>F18</v>
      </c>
      <c r="E102" s="89" t="s">
        <v>11</v>
      </c>
    </row>
    <row r="103" spans="2:5" x14ac:dyDescent="0.25">
      <c r="B103" s="1" t="s">
        <v>18</v>
      </c>
      <c r="C103" s="1">
        <v>19</v>
      </c>
      <c r="D103" s="1" t="str">
        <f t="shared" si="6"/>
        <v>F19</v>
      </c>
      <c r="E103" s="89" t="s">
        <v>11</v>
      </c>
    </row>
    <row r="104" spans="2:5" x14ac:dyDescent="0.25">
      <c r="B104" s="1" t="s">
        <v>18</v>
      </c>
      <c r="C104" s="1">
        <v>20</v>
      </c>
      <c r="D104" s="1" t="str">
        <f t="shared" si="6"/>
        <v>F20</v>
      </c>
      <c r="E104" s="89" t="s">
        <v>11</v>
      </c>
    </row>
    <row r="105" spans="2:5" x14ac:dyDescent="0.25">
      <c r="B105" s="1" t="s">
        <v>18</v>
      </c>
      <c r="C105" s="1">
        <v>21</v>
      </c>
      <c r="D105" s="1" t="str">
        <f t="shared" si="6"/>
        <v>F21</v>
      </c>
      <c r="E105" s="89" t="s">
        <v>11</v>
      </c>
    </row>
    <row r="106" spans="2:5" x14ac:dyDescent="0.25">
      <c r="B106" s="1" t="s">
        <v>18</v>
      </c>
      <c r="C106" s="1">
        <v>22</v>
      </c>
      <c r="D106" s="1" t="str">
        <f t="shared" si="6"/>
        <v>F22</v>
      </c>
      <c r="E106" s="89" t="s">
        <v>11</v>
      </c>
    </row>
    <row r="107" spans="2:5" x14ac:dyDescent="0.25">
      <c r="B107" s="1" t="s">
        <v>18</v>
      </c>
      <c r="C107" s="1">
        <v>23</v>
      </c>
      <c r="D107" s="1" t="str">
        <f t="shared" si="6"/>
        <v>F23</v>
      </c>
      <c r="E107" s="89" t="s">
        <v>11</v>
      </c>
    </row>
    <row r="108" spans="2:5" x14ac:dyDescent="0.25">
      <c r="B108" s="1" t="s">
        <v>18</v>
      </c>
      <c r="C108" s="1">
        <v>24</v>
      </c>
      <c r="D108" s="1" t="str">
        <f t="shared" si="6"/>
        <v>F24</v>
      </c>
      <c r="E108" s="89" t="s">
        <v>11</v>
      </c>
    </row>
    <row r="109" spans="2:5" x14ac:dyDescent="0.25">
      <c r="B109" s="1" t="s">
        <v>18</v>
      </c>
      <c r="C109" s="1">
        <v>25</v>
      </c>
      <c r="D109" s="1" t="str">
        <f t="shared" si="6"/>
        <v>F25</v>
      </c>
      <c r="E109" s="1" t="s">
        <v>173</v>
      </c>
    </row>
    <row r="110" spans="2:5" x14ac:dyDescent="0.25">
      <c r="B110" s="1" t="s">
        <v>18</v>
      </c>
      <c r="C110" s="1">
        <v>26</v>
      </c>
      <c r="D110" s="1" t="str">
        <f t="shared" si="6"/>
        <v>F26</v>
      </c>
      <c r="E110" s="89" t="s">
        <v>173</v>
      </c>
    </row>
    <row r="111" spans="2:5" x14ac:dyDescent="0.25">
      <c r="B111" s="1" t="s">
        <v>18</v>
      </c>
      <c r="C111" s="1">
        <v>27</v>
      </c>
      <c r="D111" s="1" t="str">
        <f t="shared" si="6"/>
        <v>F27</v>
      </c>
      <c r="E111" s="89" t="s">
        <v>173</v>
      </c>
    </row>
    <row r="112" spans="2:5" x14ac:dyDescent="0.25">
      <c r="B112" s="1" t="s">
        <v>18</v>
      </c>
      <c r="C112" s="1">
        <v>28</v>
      </c>
      <c r="D112" s="1" t="str">
        <f t="shared" si="6"/>
        <v>F28</v>
      </c>
      <c r="E112" s="89" t="s">
        <v>173</v>
      </c>
    </row>
    <row r="113" spans="2:5" x14ac:dyDescent="0.25">
      <c r="B113" s="1" t="s">
        <v>18</v>
      </c>
      <c r="C113" s="1">
        <v>29</v>
      </c>
      <c r="D113" s="1" t="str">
        <f t="shared" si="6"/>
        <v>F29</v>
      </c>
      <c r="E113" s="89" t="s">
        <v>173</v>
      </c>
    </row>
    <row r="114" spans="2:5" x14ac:dyDescent="0.25">
      <c r="B114" s="1" t="s">
        <v>18</v>
      </c>
      <c r="C114" s="1">
        <v>30</v>
      </c>
      <c r="D114" s="1" t="str">
        <f t="shared" si="6"/>
        <v>F30</v>
      </c>
      <c r="E114" s="1" t="s">
        <v>13</v>
      </c>
    </row>
    <row r="115" spans="2:5" x14ac:dyDescent="0.25">
      <c r="B115" s="1" t="s">
        <v>18</v>
      </c>
      <c r="C115" s="1">
        <v>31</v>
      </c>
      <c r="D115" s="1" t="str">
        <f t="shared" si="6"/>
        <v>F31</v>
      </c>
      <c r="E115" s="1" t="s">
        <v>13</v>
      </c>
    </row>
    <row r="116" spans="2:5" x14ac:dyDescent="0.25">
      <c r="B116" s="1" t="s">
        <v>18</v>
      </c>
      <c r="C116" s="1">
        <v>32</v>
      </c>
      <c r="D116" s="1" t="str">
        <f t="shared" si="6"/>
        <v>F32</v>
      </c>
      <c r="E116" s="1" t="s">
        <v>13</v>
      </c>
    </row>
    <row r="117" spans="2:5" x14ac:dyDescent="0.25">
      <c r="B117" s="1" t="s">
        <v>18</v>
      </c>
      <c r="C117" s="1">
        <v>33</v>
      </c>
      <c r="D117" s="1" t="str">
        <f t="shared" si="6"/>
        <v>F33</v>
      </c>
      <c r="E117" s="1" t="s">
        <v>13</v>
      </c>
    </row>
    <row r="118" spans="2:5" x14ac:dyDescent="0.25">
      <c r="B118" s="1" t="s">
        <v>18</v>
      </c>
      <c r="C118" s="1">
        <v>34</v>
      </c>
      <c r="D118" s="1" t="str">
        <f t="shared" si="6"/>
        <v>F34</v>
      </c>
      <c r="E118" s="1" t="s">
        <v>13</v>
      </c>
    </row>
    <row r="119" spans="2:5" x14ac:dyDescent="0.25">
      <c r="B119" s="1" t="s">
        <v>18</v>
      </c>
      <c r="C119" s="1">
        <v>35</v>
      </c>
      <c r="D119" s="1" t="str">
        <f t="shared" si="6"/>
        <v>F35</v>
      </c>
      <c r="E119" s="1" t="s">
        <v>15</v>
      </c>
    </row>
    <row r="120" spans="2:5" x14ac:dyDescent="0.25">
      <c r="B120" s="1" t="s">
        <v>18</v>
      </c>
      <c r="C120" s="1">
        <v>36</v>
      </c>
      <c r="D120" s="1" t="str">
        <f t="shared" si="6"/>
        <v>F36</v>
      </c>
      <c r="E120" s="1" t="s">
        <v>15</v>
      </c>
    </row>
    <row r="121" spans="2:5" x14ac:dyDescent="0.25">
      <c r="B121" s="1" t="s">
        <v>18</v>
      </c>
      <c r="C121" s="1">
        <v>37</v>
      </c>
      <c r="D121" s="1" t="str">
        <f t="shared" si="6"/>
        <v>F37</v>
      </c>
      <c r="E121" s="1" t="s">
        <v>15</v>
      </c>
    </row>
    <row r="122" spans="2:5" x14ac:dyDescent="0.25">
      <c r="B122" s="1" t="s">
        <v>18</v>
      </c>
      <c r="C122" s="1">
        <v>38</v>
      </c>
      <c r="D122" s="1" t="str">
        <f t="shared" si="6"/>
        <v>F38</v>
      </c>
      <c r="E122" s="1" t="s">
        <v>15</v>
      </c>
    </row>
    <row r="123" spans="2:5" x14ac:dyDescent="0.25">
      <c r="B123" s="1" t="s">
        <v>18</v>
      </c>
      <c r="C123" s="1">
        <v>39</v>
      </c>
      <c r="D123" s="1" t="str">
        <f t="shared" si="6"/>
        <v>F39</v>
      </c>
      <c r="E123" s="1" t="s">
        <v>15</v>
      </c>
    </row>
    <row r="124" spans="2:5" x14ac:dyDescent="0.25">
      <c r="B124" s="1" t="s">
        <v>18</v>
      </c>
      <c r="C124" s="1">
        <v>40</v>
      </c>
      <c r="D124" s="1" t="str">
        <f t="shared" si="6"/>
        <v>F40</v>
      </c>
      <c r="E124" s="1" t="s">
        <v>17</v>
      </c>
    </row>
    <row r="125" spans="2:5" x14ac:dyDescent="0.25">
      <c r="B125" s="1" t="s">
        <v>18</v>
      </c>
      <c r="C125" s="1">
        <v>41</v>
      </c>
      <c r="D125" s="1" t="str">
        <f t="shared" si="6"/>
        <v>F41</v>
      </c>
      <c r="E125" s="1" t="s">
        <v>17</v>
      </c>
    </row>
    <row r="126" spans="2:5" x14ac:dyDescent="0.25">
      <c r="B126" s="1" t="s">
        <v>18</v>
      </c>
      <c r="C126" s="1">
        <v>42</v>
      </c>
      <c r="D126" s="1" t="str">
        <f t="shared" si="6"/>
        <v>F42</v>
      </c>
      <c r="E126" s="1" t="s">
        <v>17</v>
      </c>
    </row>
    <row r="127" spans="2:5" x14ac:dyDescent="0.25">
      <c r="B127" s="1" t="s">
        <v>18</v>
      </c>
      <c r="C127" s="1">
        <v>43</v>
      </c>
      <c r="D127" s="1" t="str">
        <f t="shared" si="6"/>
        <v>F43</v>
      </c>
      <c r="E127" s="1" t="s">
        <v>17</v>
      </c>
    </row>
    <row r="128" spans="2:5" x14ac:dyDescent="0.25">
      <c r="B128" s="1" t="s">
        <v>18</v>
      </c>
      <c r="C128" s="1">
        <v>44</v>
      </c>
      <c r="D128" s="1" t="str">
        <f t="shared" si="6"/>
        <v>F44</v>
      </c>
      <c r="E128" s="1" t="s">
        <v>17</v>
      </c>
    </row>
    <row r="129" spans="2:5" x14ac:dyDescent="0.25">
      <c r="B129" s="1" t="s">
        <v>18</v>
      </c>
      <c r="C129" s="1">
        <v>45</v>
      </c>
      <c r="D129" s="1" t="str">
        <f t="shared" si="6"/>
        <v>F45</v>
      </c>
      <c r="E129" s="1" t="s">
        <v>17</v>
      </c>
    </row>
    <row r="130" spans="2:5" x14ac:dyDescent="0.25">
      <c r="B130" s="1" t="s">
        <v>18</v>
      </c>
      <c r="C130" s="1">
        <v>46</v>
      </c>
      <c r="D130" s="1" t="str">
        <f t="shared" si="6"/>
        <v>F46</v>
      </c>
      <c r="E130" s="1" t="s">
        <v>17</v>
      </c>
    </row>
    <row r="131" spans="2:5" x14ac:dyDescent="0.25">
      <c r="B131" s="1" t="s">
        <v>18</v>
      </c>
      <c r="C131" s="1">
        <v>47</v>
      </c>
      <c r="D131" s="1" t="str">
        <f t="shared" si="6"/>
        <v>F47</v>
      </c>
      <c r="E131" s="1" t="s">
        <v>17</v>
      </c>
    </row>
    <row r="132" spans="2:5" x14ac:dyDescent="0.25">
      <c r="B132" s="1" t="s">
        <v>18</v>
      </c>
      <c r="C132" s="1">
        <v>48</v>
      </c>
      <c r="D132" s="1" t="str">
        <f t="shared" si="6"/>
        <v>F48</v>
      </c>
      <c r="E132" s="1" t="s">
        <v>17</v>
      </c>
    </row>
    <row r="133" spans="2:5" x14ac:dyDescent="0.25">
      <c r="B133" s="1" t="s">
        <v>18</v>
      </c>
      <c r="C133" s="1">
        <v>49</v>
      </c>
      <c r="D133" s="1" t="str">
        <f t="shared" si="6"/>
        <v>F49</v>
      </c>
      <c r="E133" s="1" t="s">
        <v>17</v>
      </c>
    </row>
    <row r="134" spans="2:5" x14ac:dyDescent="0.25">
      <c r="B134" s="1" t="s">
        <v>18</v>
      </c>
      <c r="C134" s="1">
        <v>50</v>
      </c>
      <c r="D134" s="1" t="str">
        <f t="shared" si="6"/>
        <v>F50</v>
      </c>
      <c r="E134" s="1" t="s">
        <v>17</v>
      </c>
    </row>
    <row r="135" spans="2:5" x14ac:dyDescent="0.25">
      <c r="B135" s="1" t="s">
        <v>18</v>
      </c>
      <c r="C135" s="1">
        <v>51</v>
      </c>
      <c r="D135" s="1" t="str">
        <f t="shared" si="6"/>
        <v>F51</v>
      </c>
      <c r="E135" s="1" t="s">
        <v>17</v>
      </c>
    </row>
    <row r="136" spans="2:5" x14ac:dyDescent="0.25">
      <c r="B136" s="1" t="s">
        <v>18</v>
      </c>
      <c r="C136" s="1">
        <v>52</v>
      </c>
      <c r="D136" s="1" t="str">
        <f t="shared" si="6"/>
        <v>F52</v>
      </c>
      <c r="E136" s="1" t="s">
        <v>17</v>
      </c>
    </row>
    <row r="137" spans="2:5" x14ac:dyDescent="0.25">
      <c r="B137" s="1" t="s">
        <v>18</v>
      </c>
      <c r="C137" s="1">
        <v>53</v>
      </c>
      <c r="D137" s="1" t="str">
        <f t="shared" si="6"/>
        <v>F53</v>
      </c>
      <c r="E137" s="1" t="s">
        <v>17</v>
      </c>
    </row>
    <row r="138" spans="2:5" x14ac:dyDescent="0.25">
      <c r="B138" s="1" t="s">
        <v>18</v>
      </c>
      <c r="C138" s="1">
        <v>54</v>
      </c>
      <c r="D138" s="1" t="str">
        <f t="shared" si="6"/>
        <v>F54</v>
      </c>
      <c r="E138" s="1" t="s">
        <v>17</v>
      </c>
    </row>
    <row r="139" spans="2:5" x14ac:dyDescent="0.25">
      <c r="B139" s="1" t="s">
        <v>18</v>
      </c>
      <c r="C139" s="1">
        <v>55</v>
      </c>
      <c r="D139" s="1" t="str">
        <f t="shared" si="6"/>
        <v>F55</v>
      </c>
      <c r="E139" s="1" t="s">
        <v>17</v>
      </c>
    </row>
    <row r="140" spans="2:5" x14ac:dyDescent="0.25">
      <c r="B140" s="1" t="s">
        <v>18</v>
      </c>
      <c r="C140" s="1">
        <v>56</v>
      </c>
      <c r="D140" s="1" t="str">
        <f t="shared" si="6"/>
        <v>F56</v>
      </c>
      <c r="E140" s="1" t="s">
        <v>17</v>
      </c>
    </row>
    <row r="141" spans="2:5" x14ac:dyDescent="0.25">
      <c r="B141" s="1" t="s">
        <v>18</v>
      </c>
      <c r="C141" s="1">
        <v>57</v>
      </c>
      <c r="D141" s="1" t="str">
        <f t="shared" si="6"/>
        <v>F57</v>
      </c>
      <c r="E141" s="1" t="s">
        <v>17</v>
      </c>
    </row>
    <row r="142" spans="2:5" x14ac:dyDescent="0.25">
      <c r="B142" s="1" t="s">
        <v>18</v>
      </c>
      <c r="C142" s="1">
        <v>58</v>
      </c>
      <c r="D142" s="1" t="str">
        <f t="shared" si="6"/>
        <v>F58</v>
      </c>
      <c r="E142" s="1" t="s">
        <v>17</v>
      </c>
    </row>
    <row r="143" spans="2:5" x14ac:dyDescent="0.25">
      <c r="B143" s="1" t="s">
        <v>18</v>
      </c>
      <c r="C143" s="1">
        <v>59</v>
      </c>
      <c r="D143" s="1" t="str">
        <f t="shared" si="6"/>
        <v>F59</v>
      </c>
      <c r="E143" s="1" t="s">
        <v>17</v>
      </c>
    </row>
    <row r="144" spans="2:5" x14ac:dyDescent="0.25">
      <c r="B144" s="1" t="s">
        <v>18</v>
      </c>
      <c r="C144" s="1">
        <v>60</v>
      </c>
      <c r="D144" s="1" t="str">
        <f t="shared" si="6"/>
        <v>F60</v>
      </c>
      <c r="E144" s="1" t="s">
        <v>17</v>
      </c>
    </row>
    <row r="145" spans="2:5" x14ac:dyDescent="0.25">
      <c r="B145" s="1" t="s">
        <v>18</v>
      </c>
      <c r="C145" s="1">
        <v>61</v>
      </c>
      <c r="D145" s="1" t="str">
        <f t="shared" si="6"/>
        <v>F61</v>
      </c>
      <c r="E145" s="1" t="s">
        <v>17</v>
      </c>
    </row>
    <row r="146" spans="2:5" x14ac:dyDescent="0.25">
      <c r="B146" s="1" t="s">
        <v>18</v>
      </c>
      <c r="C146" s="1">
        <v>62</v>
      </c>
      <c r="D146" s="1" t="str">
        <f t="shared" si="6"/>
        <v>F62</v>
      </c>
      <c r="E146" s="1" t="s">
        <v>17</v>
      </c>
    </row>
    <row r="147" spans="2:5" x14ac:dyDescent="0.25">
      <c r="B147" s="1" t="s">
        <v>18</v>
      </c>
      <c r="C147" s="1">
        <v>63</v>
      </c>
      <c r="D147" s="1" t="str">
        <f t="shared" si="6"/>
        <v>F63</v>
      </c>
      <c r="E147" s="1" t="s">
        <v>17</v>
      </c>
    </row>
    <row r="148" spans="2:5" x14ac:dyDescent="0.25">
      <c r="B148" s="1" t="s">
        <v>18</v>
      </c>
      <c r="C148" s="1">
        <v>64</v>
      </c>
      <c r="D148" s="1" t="str">
        <f t="shared" si="6"/>
        <v>F64</v>
      </c>
      <c r="E148" s="1" t="s">
        <v>17</v>
      </c>
    </row>
    <row r="149" spans="2:5" x14ac:dyDescent="0.25">
      <c r="B149" s="1" t="s">
        <v>18</v>
      </c>
      <c r="C149" s="1">
        <v>65</v>
      </c>
      <c r="D149" s="1" t="str">
        <f t="shared" si="6"/>
        <v>F65</v>
      </c>
      <c r="E149" s="1" t="s">
        <v>17</v>
      </c>
    </row>
    <row r="150" spans="2:5" x14ac:dyDescent="0.25">
      <c r="B150" s="1" t="s">
        <v>18</v>
      </c>
      <c r="C150" s="1">
        <v>66</v>
      </c>
      <c r="D150" s="1" t="str">
        <f t="shared" si="6"/>
        <v>F66</v>
      </c>
      <c r="E150" s="1" t="s">
        <v>17</v>
      </c>
    </row>
    <row r="151" spans="2:5" x14ac:dyDescent="0.25">
      <c r="B151" s="1" t="s">
        <v>18</v>
      </c>
      <c r="C151" s="1">
        <v>67</v>
      </c>
      <c r="D151" s="1" t="str">
        <f t="shared" si="6"/>
        <v>F67</v>
      </c>
      <c r="E151" s="1" t="s">
        <v>17</v>
      </c>
    </row>
    <row r="152" spans="2:5" x14ac:dyDescent="0.25">
      <c r="B152" s="1" t="s">
        <v>18</v>
      </c>
      <c r="C152" s="1">
        <v>68</v>
      </c>
      <c r="D152" s="1" t="str">
        <f t="shared" si="6"/>
        <v>F68</v>
      </c>
      <c r="E152" s="1" t="s">
        <v>17</v>
      </c>
    </row>
    <row r="153" spans="2:5" x14ac:dyDescent="0.25">
      <c r="B153" s="1" t="s">
        <v>18</v>
      </c>
      <c r="C153" s="1">
        <v>69</v>
      </c>
      <c r="D153" s="1" t="str">
        <f t="shared" si="6"/>
        <v>F69</v>
      </c>
      <c r="E153" s="1" t="s">
        <v>17</v>
      </c>
    </row>
    <row r="154" spans="2:5" x14ac:dyDescent="0.25">
      <c r="B154" s="1" t="s">
        <v>18</v>
      </c>
      <c r="C154" s="1">
        <v>70</v>
      </c>
      <c r="D154" s="1" t="str">
        <f t="shared" si="6"/>
        <v>F70</v>
      </c>
      <c r="E154" s="1" t="s">
        <v>17</v>
      </c>
    </row>
    <row r="155" spans="2:5" x14ac:dyDescent="0.25">
      <c r="B155" s="1" t="s">
        <v>18</v>
      </c>
      <c r="C155" s="1">
        <v>71</v>
      </c>
      <c r="D155" s="1" t="str">
        <f t="shared" si="6"/>
        <v>F71</v>
      </c>
      <c r="E155" s="1" t="s">
        <v>17</v>
      </c>
    </row>
    <row r="156" spans="2:5" x14ac:dyDescent="0.25">
      <c r="B156" s="1" t="s">
        <v>18</v>
      </c>
      <c r="C156" s="1">
        <v>72</v>
      </c>
      <c r="D156" s="1" t="str">
        <f t="shared" si="6"/>
        <v>F72</v>
      </c>
      <c r="E156" s="1" t="s">
        <v>17</v>
      </c>
    </row>
    <row r="157" spans="2:5" x14ac:dyDescent="0.25">
      <c r="B157" s="1" t="s">
        <v>18</v>
      </c>
      <c r="C157" s="1">
        <v>73</v>
      </c>
      <c r="D157" s="1" t="str">
        <f t="shared" ref="D157:D184" si="7">CONCATENATE(B157,C157)</f>
        <v>F73</v>
      </c>
      <c r="E157" s="1" t="s">
        <v>17</v>
      </c>
    </row>
    <row r="158" spans="2:5" x14ac:dyDescent="0.25">
      <c r="B158" s="1" t="s">
        <v>18</v>
      </c>
      <c r="C158" s="1">
        <v>74</v>
      </c>
      <c r="D158" s="1" t="str">
        <f t="shared" si="7"/>
        <v>F74</v>
      </c>
      <c r="E158" s="1" t="s">
        <v>17</v>
      </c>
    </row>
    <row r="159" spans="2:5" x14ac:dyDescent="0.25">
      <c r="B159" s="1" t="s">
        <v>18</v>
      </c>
      <c r="C159" s="1">
        <v>75</v>
      </c>
      <c r="D159" s="1" t="str">
        <f t="shared" si="7"/>
        <v>F75</v>
      </c>
      <c r="E159" s="1" t="s">
        <v>17</v>
      </c>
    </row>
    <row r="160" spans="2:5" x14ac:dyDescent="0.25">
      <c r="B160" s="1" t="s">
        <v>18</v>
      </c>
      <c r="C160" s="1">
        <v>76</v>
      </c>
      <c r="D160" s="1" t="str">
        <f t="shared" si="7"/>
        <v>F76</v>
      </c>
      <c r="E160" s="1" t="s">
        <v>17</v>
      </c>
    </row>
    <row r="161" spans="2:5" x14ac:dyDescent="0.25">
      <c r="B161" s="1" t="s">
        <v>18</v>
      </c>
      <c r="C161" s="1">
        <v>77</v>
      </c>
      <c r="D161" s="1" t="str">
        <f t="shared" si="7"/>
        <v>F77</v>
      </c>
      <c r="E161" s="1" t="s">
        <v>17</v>
      </c>
    </row>
    <row r="162" spans="2:5" x14ac:dyDescent="0.25">
      <c r="B162" s="1" t="s">
        <v>18</v>
      </c>
      <c r="C162" s="1">
        <v>78</v>
      </c>
      <c r="D162" s="1" t="str">
        <f t="shared" si="7"/>
        <v>F78</v>
      </c>
      <c r="E162" s="1" t="s">
        <v>17</v>
      </c>
    </row>
    <row r="163" spans="2:5" x14ac:dyDescent="0.25">
      <c r="B163" s="1" t="s">
        <v>18</v>
      </c>
      <c r="C163" s="1">
        <v>79</v>
      </c>
      <c r="D163" s="1" t="str">
        <f t="shared" si="7"/>
        <v>F79</v>
      </c>
      <c r="E163" s="1" t="s">
        <v>17</v>
      </c>
    </row>
    <row r="164" spans="2:5" x14ac:dyDescent="0.25">
      <c r="B164" s="1" t="s">
        <v>18</v>
      </c>
      <c r="C164" s="1">
        <v>80</v>
      </c>
      <c r="D164" s="1" t="str">
        <f t="shared" si="7"/>
        <v>F80</v>
      </c>
      <c r="E164" s="1" t="s">
        <v>17</v>
      </c>
    </row>
    <row r="165" spans="2:5" x14ac:dyDescent="0.25">
      <c r="B165" s="1" t="s">
        <v>18</v>
      </c>
      <c r="C165" s="1">
        <v>81</v>
      </c>
      <c r="D165" s="1" t="str">
        <f t="shared" si="7"/>
        <v>F81</v>
      </c>
      <c r="E165" s="1" t="s">
        <v>17</v>
      </c>
    </row>
    <row r="166" spans="2:5" x14ac:dyDescent="0.25">
      <c r="B166" s="1" t="s">
        <v>18</v>
      </c>
      <c r="C166" s="1">
        <v>82</v>
      </c>
      <c r="D166" s="1" t="str">
        <f t="shared" si="7"/>
        <v>F82</v>
      </c>
      <c r="E166" s="1" t="s">
        <v>17</v>
      </c>
    </row>
    <row r="167" spans="2:5" x14ac:dyDescent="0.25">
      <c r="B167" s="1" t="s">
        <v>18</v>
      </c>
      <c r="C167" s="1">
        <v>83</v>
      </c>
      <c r="D167" s="1" t="str">
        <f t="shared" si="7"/>
        <v>F83</v>
      </c>
      <c r="E167" s="1" t="s">
        <v>17</v>
      </c>
    </row>
    <row r="168" spans="2:5" x14ac:dyDescent="0.25">
      <c r="B168" s="1" t="s">
        <v>18</v>
      </c>
      <c r="C168" s="1">
        <v>84</v>
      </c>
      <c r="D168" s="1" t="str">
        <f t="shared" si="7"/>
        <v>F84</v>
      </c>
      <c r="E168" s="1" t="s">
        <v>17</v>
      </c>
    </row>
    <row r="169" spans="2:5" x14ac:dyDescent="0.25">
      <c r="B169" s="1" t="s">
        <v>18</v>
      </c>
      <c r="C169" s="1">
        <v>85</v>
      </c>
      <c r="D169" s="1" t="str">
        <f t="shared" si="7"/>
        <v>F85</v>
      </c>
      <c r="E169" s="1" t="s">
        <v>17</v>
      </c>
    </row>
    <row r="170" spans="2:5" x14ac:dyDescent="0.25">
      <c r="B170" s="1" t="s">
        <v>18</v>
      </c>
      <c r="C170" s="1">
        <v>86</v>
      </c>
      <c r="D170" s="1" t="str">
        <f t="shared" si="7"/>
        <v>F86</v>
      </c>
      <c r="E170" s="1" t="s">
        <v>17</v>
      </c>
    </row>
    <row r="171" spans="2:5" x14ac:dyDescent="0.25">
      <c r="B171" s="1" t="s">
        <v>18</v>
      </c>
      <c r="C171" s="1">
        <v>87</v>
      </c>
      <c r="D171" s="1" t="str">
        <f t="shared" si="7"/>
        <v>F87</v>
      </c>
      <c r="E171" s="1" t="s">
        <v>17</v>
      </c>
    </row>
    <row r="172" spans="2:5" x14ac:dyDescent="0.25">
      <c r="B172" s="1" t="s">
        <v>18</v>
      </c>
      <c r="C172" s="1">
        <v>88</v>
      </c>
      <c r="D172" s="1" t="str">
        <f t="shared" si="7"/>
        <v>F88</v>
      </c>
      <c r="E172" s="1" t="s">
        <v>17</v>
      </c>
    </row>
    <row r="173" spans="2:5" x14ac:dyDescent="0.25">
      <c r="B173" s="1" t="s">
        <v>18</v>
      </c>
      <c r="C173" s="1">
        <v>89</v>
      </c>
      <c r="D173" s="1" t="str">
        <f t="shared" si="7"/>
        <v>F89</v>
      </c>
      <c r="E173" s="1" t="s">
        <v>17</v>
      </c>
    </row>
    <row r="174" spans="2:5" x14ac:dyDescent="0.25">
      <c r="B174" s="1" t="s">
        <v>18</v>
      </c>
      <c r="C174" s="1">
        <v>90</v>
      </c>
      <c r="D174" s="1" t="str">
        <f t="shared" si="7"/>
        <v>F90</v>
      </c>
      <c r="E174" s="1" t="s">
        <v>17</v>
      </c>
    </row>
    <row r="175" spans="2:5" x14ac:dyDescent="0.25">
      <c r="B175" s="1" t="s">
        <v>18</v>
      </c>
      <c r="C175" s="1">
        <v>91</v>
      </c>
      <c r="D175" s="1" t="str">
        <f t="shared" si="7"/>
        <v>F91</v>
      </c>
      <c r="E175" s="1" t="s">
        <v>17</v>
      </c>
    </row>
    <row r="176" spans="2:5" x14ac:dyDescent="0.25">
      <c r="B176" s="1" t="s">
        <v>18</v>
      </c>
      <c r="C176" s="1">
        <v>92</v>
      </c>
      <c r="D176" s="1" t="str">
        <f t="shared" si="7"/>
        <v>F92</v>
      </c>
      <c r="E176" s="1" t="s">
        <v>17</v>
      </c>
    </row>
    <row r="177" spans="2:5" x14ac:dyDescent="0.25">
      <c r="B177" s="1" t="s">
        <v>18</v>
      </c>
      <c r="C177" s="1">
        <v>93</v>
      </c>
      <c r="D177" s="1" t="str">
        <f t="shared" si="7"/>
        <v>F93</v>
      </c>
      <c r="E177" s="1" t="s">
        <v>17</v>
      </c>
    </row>
    <row r="178" spans="2:5" x14ac:dyDescent="0.25">
      <c r="B178" s="1" t="s">
        <v>18</v>
      </c>
      <c r="C178" s="1">
        <v>94</v>
      </c>
      <c r="D178" s="1" t="str">
        <f t="shared" si="7"/>
        <v>F94</v>
      </c>
      <c r="E178" s="1" t="s">
        <v>17</v>
      </c>
    </row>
    <row r="179" spans="2:5" x14ac:dyDescent="0.25">
      <c r="B179" s="1" t="s">
        <v>18</v>
      </c>
      <c r="C179" s="1">
        <v>95</v>
      </c>
      <c r="D179" s="1" t="str">
        <f t="shared" si="7"/>
        <v>F95</v>
      </c>
      <c r="E179" s="1" t="s">
        <v>17</v>
      </c>
    </row>
    <row r="180" spans="2:5" x14ac:dyDescent="0.25">
      <c r="B180" s="1" t="s">
        <v>18</v>
      </c>
      <c r="C180" s="1">
        <v>96</v>
      </c>
      <c r="D180" s="1" t="str">
        <f t="shared" si="7"/>
        <v>F96</v>
      </c>
      <c r="E180" s="1" t="s">
        <v>17</v>
      </c>
    </row>
    <row r="181" spans="2:5" x14ac:dyDescent="0.25">
      <c r="B181" s="1" t="s">
        <v>18</v>
      </c>
      <c r="C181" s="1">
        <v>97</v>
      </c>
      <c r="D181" s="1" t="str">
        <f t="shared" si="7"/>
        <v>F97</v>
      </c>
      <c r="E181" s="1" t="s">
        <v>17</v>
      </c>
    </row>
    <row r="182" spans="2:5" x14ac:dyDescent="0.25">
      <c r="B182" s="1" t="s">
        <v>18</v>
      </c>
      <c r="C182" s="1">
        <v>98</v>
      </c>
      <c r="D182" s="1" t="str">
        <f t="shared" si="7"/>
        <v>F98</v>
      </c>
      <c r="E182" s="1" t="s">
        <v>17</v>
      </c>
    </row>
    <row r="183" spans="2:5" x14ac:dyDescent="0.25">
      <c r="B183" s="1" t="s">
        <v>18</v>
      </c>
      <c r="C183" s="1">
        <v>99</v>
      </c>
      <c r="D183" s="1" t="str">
        <f t="shared" si="7"/>
        <v>F99</v>
      </c>
      <c r="E183" s="1" t="s">
        <v>17</v>
      </c>
    </row>
    <row r="184" spans="2:5" x14ac:dyDescent="0.25">
      <c r="B184" s="1" t="s">
        <v>18</v>
      </c>
      <c r="C184" s="1">
        <v>100</v>
      </c>
      <c r="D184" s="1" t="str">
        <f t="shared" si="7"/>
        <v>F100</v>
      </c>
      <c r="E184" s="1" t="s">
        <v>17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CF1FB-638F-43E4-8D7C-CEC2E36B39EE}">
  <sheetPr codeName="Planilha4"/>
  <dimension ref="B1:AI112"/>
  <sheetViews>
    <sheetView showGridLines="0" zoomScale="84" zoomScaleNormal="84" workbookViewId="0">
      <pane xSplit="7" ySplit="13" topLeftCell="H14" activePane="bottomRight" state="frozen"/>
      <selection activeCell="AL22" sqref="AL22"/>
      <selection pane="topRight" activeCell="AL22" sqref="AL22"/>
      <selection pane="bottomLeft" activeCell="AL22" sqref="AL22"/>
      <selection pane="bottomRight" activeCell="W7" sqref="W7:W11"/>
    </sheetView>
  </sheetViews>
  <sheetFormatPr defaultRowHeight="15" x14ac:dyDescent="0.25"/>
  <cols>
    <col min="1" max="1" width="1.42578125" style="12" customWidth="1"/>
    <col min="2" max="2" width="5.85546875" style="10" customWidth="1"/>
    <col min="3" max="3" width="28.85546875" style="45" customWidth="1"/>
    <col min="4" max="4" width="6" style="11" customWidth="1"/>
    <col min="5" max="5" width="6.42578125" style="11" customWidth="1"/>
    <col min="6" max="6" width="9.140625" style="11" customWidth="1"/>
    <col min="7" max="7" width="6.85546875" style="11" hidden="1" customWidth="1"/>
    <col min="8" max="8" width="1.28515625" style="11" customWidth="1"/>
    <col min="9" max="9" width="10" style="12" customWidth="1"/>
    <col min="10" max="10" width="7" style="12" hidden="1" customWidth="1"/>
    <col min="11" max="11" width="11.28515625" style="12" customWidth="1"/>
    <col min="12" max="14" width="11.28515625" style="12" hidden="1" customWidth="1"/>
    <col min="15" max="15" width="11.28515625" style="11" customWidth="1"/>
    <col min="16" max="17" width="11.28515625" style="11" hidden="1" customWidth="1"/>
    <col min="18" max="18" width="11.28515625" style="11" customWidth="1"/>
    <col min="19" max="19" width="45.28515625" style="12" customWidth="1"/>
    <col min="20" max="20" width="6.28515625" style="12" hidden="1" customWidth="1"/>
    <col min="21" max="21" width="7" style="12" hidden="1" customWidth="1"/>
    <col min="22" max="22" width="0.85546875" style="12" customWidth="1"/>
    <col min="23" max="23" width="14.28515625" style="12" customWidth="1"/>
    <col min="24" max="32" width="7" style="12" hidden="1" customWidth="1"/>
    <col min="33" max="34" width="7" style="44" hidden="1" customWidth="1"/>
    <col min="35" max="35" width="14.28515625" style="12" hidden="1" customWidth="1"/>
    <col min="36" max="36" width="14.28515625" style="12" customWidth="1"/>
    <col min="37" max="16384" width="9.140625" style="12"/>
  </cols>
  <sheetData>
    <row r="1" spans="2:35" ht="17.25" hidden="1" customHeight="1" x14ac:dyDescent="0.25">
      <c r="Y1" s="12">
        <v>0</v>
      </c>
      <c r="Z1" s="12" t="s">
        <v>76</v>
      </c>
    </row>
    <row r="2" spans="2:35" ht="17.25" hidden="1" customHeight="1" x14ac:dyDescent="0.25">
      <c r="D2" s="44"/>
      <c r="E2" s="44"/>
      <c r="F2" s="44"/>
      <c r="G2" s="44"/>
      <c r="H2" s="44"/>
      <c r="O2" s="44"/>
      <c r="P2" s="44"/>
      <c r="Q2" s="44"/>
      <c r="R2" s="44"/>
      <c r="Y2" s="12">
        <v>10</v>
      </c>
      <c r="Z2" s="12" t="e">
        <f>CONCATENATE("O atleta ", INDEX(O14:O39,MATCH(1,AH14:AH39,0),1)," é da categoria ",INDEX(M14:M39,MATCH(1,AH14:AH39,0),1)," e, desta forma, ele somente poderá compor a    SEGUNDA    dupla desta categoria e    SOMENTE SE    existir    APENAS    três atletas inscritos nesta categoria - Art 4º , § 8º do regulamento")</f>
        <v>#N/A</v>
      </c>
    </row>
    <row r="3" spans="2:35" ht="17.25" hidden="1" customHeight="1" x14ac:dyDescent="0.25">
      <c r="D3" s="44"/>
      <c r="E3" s="44"/>
      <c r="F3" s="44"/>
      <c r="G3" s="44"/>
      <c r="H3" s="44"/>
      <c r="O3" s="44"/>
      <c r="P3" s="44"/>
      <c r="Q3" s="44"/>
      <c r="R3" s="44"/>
      <c r="Y3" s="12">
        <v>11</v>
      </c>
      <c r="Z3" s="12" t="e">
        <f>CONCATENATE("O atleta ", INDEX(R14:R39,MATCH(1,AI14:AI39,0),1)," é da categoria ",INDEX(P14:P39,MATCH(1,AI14:AI39,0),1)," e, desta forma, ele somente poderá compor a    SEGUNDA    dupla desta categoria e    SOMENTE SE    existir    APENAS   três atletas inscritos nesta categoria - Art 4º , § 8º do regulamento")</f>
        <v>#N/A</v>
      </c>
    </row>
    <row r="4" spans="2:35" ht="17.25" hidden="1" customHeight="1" x14ac:dyDescent="0.25">
      <c r="Y4" s="12">
        <v>1</v>
      </c>
      <c r="Z4" s="12" t="s">
        <v>68</v>
      </c>
    </row>
    <row r="5" spans="2:35" ht="7.5" customHeight="1" thickBot="1" x14ac:dyDescent="0.3">
      <c r="Y5" s="12">
        <v>2</v>
      </c>
      <c r="Z5" s="12" t="s">
        <v>74</v>
      </c>
    </row>
    <row r="6" spans="2:35" ht="22.5" customHeight="1" thickBot="1" x14ac:dyDescent="0.3">
      <c r="B6" s="108" t="s">
        <v>66</v>
      </c>
      <c r="C6" s="108"/>
      <c r="D6" s="108"/>
      <c r="E6" s="108"/>
      <c r="F6" s="108"/>
      <c r="G6" s="33"/>
      <c r="H6" s="33"/>
      <c r="I6" s="132" t="s">
        <v>67</v>
      </c>
      <c r="J6" s="133"/>
      <c r="K6" s="134"/>
      <c r="L6" s="134"/>
      <c r="M6" s="134"/>
      <c r="N6" s="134"/>
      <c r="O6" s="134"/>
      <c r="P6" s="134"/>
      <c r="Q6" s="134"/>
      <c r="R6" s="134"/>
      <c r="S6" s="135"/>
      <c r="T6" s="29"/>
      <c r="U6" s="29"/>
      <c r="V6" s="29"/>
      <c r="Y6" s="12">
        <v>3</v>
      </c>
      <c r="Z6" s="12" t="e">
        <f>CONCATENATE("O atleta ", INDEX(O14:O39,MATCH(1,Z14:Z39,0),1)," é da categoria ",INDEX(M14:M39,MATCH(1,Z14:Z39,0),1)," e, desta forma, não pode competir nesta categoria")</f>
        <v>#N/A</v>
      </c>
    </row>
    <row r="7" spans="2:35" ht="18.75" customHeight="1" x14ac:dyDescent="0.25">
      <c r="B7" s="40" t="s">
        <v>1</v>
      </c>
      <c r="C7" s="17" t="s">
        <v>0</v>
      </c>
      <c r="D7" s="17" t="s">
        <v>4</v>
      </c>
      <c r="E7" s="17" t="s">
        <v>90</v>
      </c>
      <c r="F7" s="17" t="s">
        <v>7</v>
      </c>
      <c r="G7" s="34"/>
      <c r="H7" s="34"/>
      <c r="I7" s="138" t="s">
        <v>45</v>
      </c>
      <c r="J7" s="139"/>
      <c r="K7" s="139"/>
      <c r="L7" s="139"/>
      <c r="M7" s="139"/>
      <c r="N7" s="139"/>
      <c r="O7" s="139"/>
      <c r="P7" s="139"/>
      <c r="Q7" s="139"/>
      <c r="R7" s="139"/>
      <c r="S7" s="140"/>
      <c r="T7" s="30"/>
      <c r="U7" s="30"/>
      <c r="V7" s="30"/>
      <c r="W7" s="129" t="s">
        <v>53</v>
      </c>
      <c r="Y7" s="12">
        <v>4</v>
      </c>
      <c r="Z7" s="12" t="s">
        <v>89</v>
      </c>
    </row>
    <row r="8" spans="2:35" ht="15" customHeight="1" x14ac:dyDescent="0.25">
      <c r="B8" s="24" t="str">
        <f>IF($G8=7,Inscrição!B12,"")</f>
        <v/>
      </c>
      <c r="C8" s="46" t="str">
        <f>IF($G8=7,Inscrição!C12,"")</f>
        <v/>
      </c>
      <c r="D8" s="24" t="str">
        <f>IF($G8=7,Inscrição!F12,"")</f>
        <v/>
      </c>
      <c r="E8" s="24" t="str">
        <f>IF($G8=7,Inscrição!G12,"")</f>
        <v/>
      </c>
      <c r="F8" s="24" t="str">
        <f>IF($G8=7,Inscrição!J12,"")</f>
        <v/>
      </c>
      <c r="G8" s="24">
        <f>Inscrição!K12</f>
        <v>6</v>
      </c>
      <c r="H8" s="24"/>
      <c r="I8" s="141" t="s">
        <v>75</v>
      </c>
      <c r="J8" s="142"/>
      <c r="K8" s="142"/>
      <c r="L8" s="142"/>
      <c r="M8" s="142"/>
      <c r="N8" s="142"/>
      <c r="O8" s="142"/>
      <c r="P8" s="142"/>
      <c r="Q8" s="142"/>
      <c r="R8" s="142"/>
      <c r="S8" s="143"/>
      <c r="W8" s="130"/>
      <c r="Y8" s="12">
        <v>5</v>
      </c>
      <c r="Z8" s="12" t="s">
        <v>73</v>
      </c>
    </row>
    <row r="9" spans="2:35" ht="15" customHeight="1" x14ac:dyDescent="0.25">
      <c r="B9" s="24" t="str">
        <f>IF($G9=7,Inscrição!B13,"")</f>
        <v/>
      </c>
      <c r="C9" s="46" t="str">
        <f>IF($G9=7,Inscrição!C13,"")</f>
        <v/>
      </c>
      <c r="D9" s="24" t="str">
        <f>IF($G9=7,Inscrição!F13,"")</f>
        <v/>
      </c>
      <c r="E9" s="24" t="str">
        <f>IF($G9=7,Inscrição!G13,"")</f>
        <v/>
      </c>
      <c r="F9" s="24" t="str">
        <f>IF($G9=7,Inscrição!J13,"")</f>
        <v/>
      </c>
      <c r="G9" s="24">
        <f>Inscrição!K13</f>
        <v>6</v>
      </c>
      <c r="H9" s="24"/>
      <c r="I9" s="141"/>
      <c r="J9" s="142"/>
      <c r="K9" s="142"/>
      <c r="L9" s="142"/>
      <c r="M9" s="142"/>
      <c r="N9" s="142"/>
      <c r="O9" s="142"/>
      <c r="P9" s="142"/>
      <c r="Q9" s="142"/>
      <c r="R9" s="142"/>
      <c r="S9" s="143"/>
      <c r="W9" s="130"/>
      <c r="Y9" s="12">
        <v>6</v>
      </c>
      <c r="Z9" s="12" t="s">
        <v>68</v>
      </c>
    </row>
    <row r="10" spans="2:35" ht="15" customHeight="1" thickBot="1" x14ac:dyDescent="0.3">
      <c r="B10" s="24" t="str">
        <f>IF($G10=7,Inscrição!B14,"")</f>
        <v/>
      </c>
      <c r="C10" s="46" t="str">
        <f>IF($G10=7,Inscrição!C14,"")</f>
        <v/>
      </c>
      <c r="D10" s="24" t="str">
        <f>IF($G10=7,Inscrição!F14,"")</f>
        <v/>
      </c>
      <c r="E10" s="24" t="str">
        <f>IF($G10=7,Inscrição!G14,"")</f>
        <v/>
      </c>
      <c r="F10" s="24" t="str">
        <f>IF($G10=7,Inscrição!J14,"")</f>
        <v/>
      </c>
      <c r="G10" s="24">
        <f>Inscrição!K14</f>
        <v>6</v>
      </c>
      <c r="H10" s="24"/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143"/>
      <c r="W10" s="130"/>
      <c r="Y10" s="12">
        <v>7</v>
      </c>
      <c r="Z10" s="12" t="s">
        <v>74</v>
      </c>
    </row>
    <row r="11" spans="2:35" ht="23.25" customHeight="1" thickBot="1" x14ac:dyDescent="0.3">
      <c r="B11" s="24" t="str">
        <f>IF($G11=7,Inscrição!B15,"")</f>
        <v/>
      </c>
      <c r="C11" s="46" t="str">
        <f>IF($G11=7,Inscrição!C15,"")</f>
        <v/>
      </c>
      <c r="D11" s="24" t="str">
        <f>IF($G11=7,Inscrição!F15,"")</f>
        <v/>
      </c>
      <c r="E11" s="24" t="str">
        <f>IF($G11=7,Inscrição!G15,"")</f>
        <v/>
      </c>
      <c r="F11" s="24" t="str">
        <f>IF($G11=7,Inscrição!J15,"")</f>
        <v/>
      </c>
      <c r="G11" s="24">
        <f>Inscrição!K15</f>
        <v>6</v>
      </c>
      <c r="H11" s="24"/>
      <c r="I11" s="144" t="str">
        <f>INDEX(Z1:Z12,MATCH(T11,Y1:Y12,0),1)</f>
        <v>Se existir erro na inscrição, aparecerá uma mensagem AQUI!!!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6"/>
      <c r="T11" s="136">
        <f>IF(SUM(U14:U39)=0,0,INDEX(T14:T39,MATCH(1,U14:U39,0),1))</f>
        <v>0</v>
      </c>
      <c r="W11" s="131"/>
      <c r="Y11" s="12">
        <v>8</v>
      </c>
      <c r="Z11" s="12" t="e">
        <f>CONCATENATE("O atleta ", INDEX(R14:R39,MATCH(1,AE14:AE39,0),1)," é da categoria ",INDEX(P14:P39,MATCH(1,AE14:AE39,0),1)," e, desta forma, não pode competir nesta categoria")</f>
        <v>#N/A</v>
      </c>
    </row>
    <row r="12" spans="2:35" ht="23.25" customHeight="1" thickBot="1" x14ac:dyDescent="0.3">
      <c r="B12" s="24" t="str">
        <f>IF($G12=7,Inscrição!B16,"")</f>
        <v/>
      </c>
      <c r="C12" s="46" t="str">
        <f>IF($G12=7,Inscrição!C16,"")</f>
        <v/>
      </c>
      <c r="D12" s="24" t="str">
        <f>IF($G12=7,Inscrição!F16,"")</f>
        <v/>
      </c>
      <c r="E12" s="24" t="str">
        <f>IF($G12=7,Inscrição!G16,"")</f>
        <v/>
      </c>
      <c r="F12" s="24" t="str">
        <f>IF($G12=7,Inscrição!J16,"")</f>
        <v/>
      </c>
      <c r="G12" s="24">
        <f>Inscrição!K16</f>
        <v>6</v>
      </c>
      <c r="H12" s="24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9"/>
      <c r="T12" s="136"/>
      <c r="Y12" s="12">
        <v>9</v>
      </c>
      <c r="Z12" s="12" t="s">
        <v>89</v>
      </c>
    </row>
    <row r="13" spans="2:35" ht="18.75" customHeight="1" thickBot="1" x14ac:dyDescent="0.3">
      <c r="B13" s="24" t="str">
        <f>IF($G13=7,Inscrição!B17,"")</f>
        <v/>
      </c>
      <c r="C13" s="46" t="str">
        <f>IF($G13=7,Inscrição!C17,"")</f>
        <v/>
      </c>
      <c r="D13" s="24" t="str">
        <f>IF($G13=7,Inscrição!F17,"")</f>
        <v/>
      </c>
      <c r="E13" s="24" t="str">
        <f>IF($G13=7,Inscrição!G17,"")</f>
        <v/>
      </c>
      <c r="F13" s="24" t="str">
        <f>IF($G13=7,Inscrição!J17,"")</f>
        <v/>
      </c>
      <c r="G13" s="24">
        <f>Inscrição!K17</f>
        <v>6</v>
      </c>
      <c r="H13" s="24"/>
      <c r="I13" s="35" t="s">
        <v>5</v>
      </c>
      <c r="J13" s="41"/>
      <c r="K13" s="36" t="s">
        <v>37</v>
      </c>
      <c r="L13" s="36" t="s">
        <v>88</v>
      </c>
      <c r="M13" s="36" t="s">
        <v>69</v>
      </c>
      <c r="N13" s="36" t="s">
        <v>70</v>
      </c>
      <c r="O13" s="36" t="s">
        <v>41</v>
      </c>
      <c r="P13" s="36" t="s">
        <v>71</v>
      </c>
      <c r="Q13" s="36" t="s">
        <v>72</v>
      </c>
      <c r="R13" s="36" t="s">
        <v>38</v>
      </c>
      <c r="S13" s="37" t="s">
        <v>42</v>
      </c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2">
        <v>6</v>
      </c>
      <c r="AD13" s="12">
        <v>7</v>
      </c>
      <c r="AE13" s="12">
        <v>8</v>
      </c>
      <c r="AF13" s="12">
        <v>9</v>
      </c>
      <c r="AG13" s="44">
        <v>5</v>
      </c>
      <c r="AH13" s="44">
        <v>10</v>
      </c>
      <c r="AI13" s="12">
        <v>11</v>
      </c>
    </row>
    <row r="14" spans="2:35" ht="15" customHeight="1" thickBot="1" x14ac:dyDescent="0.3">
      <c r="B14" s="24" t="str">
        <f>IF($G14=7,Inscrição!B18,"")</f>
        <v/>
      </c>
      <c r="C14" s="46" t="str">
        <f>IF($G14=7,Inscrição!C18,"")</f>
        <v/>
      </c>
      <c r="D14" s="24" t="str">
        <f>IF($G14=7,Inscrição!F18,"")</f>
        <v/>
      </c>
      <c r="E14" s="24" t="str">
        <f>IF($G14=7,Inscrição!G18,"")</f>
        <v/>
      </c>
      <c r="F14" s="24" t="str">
        <f>IF($G14=7,Inscrição!J18,"")</f>
        <v/>
      </c>
      <c r="G14" s="24">
        <f>Inscrição!K18</f>
        <v>6</v>
      </c>
      <c r="H14" s="24"/>
      <c r="I14" s="127" t="s">
        <v>9</v>
      </c>
      <c r="J14" s="42" t="str">
        <f>I14</f>
        <v>A</v>
      </c>
      <c r="K14" s="38" t="s">
        <v>39</v>
      </c>
      <c r="L14" s="38">
        <f>IF(M14=J14,1,0)+IF(P14=J14,1,0)</f>
        <v>0</v>
      </c>
      <c r="M14" s="38" t="str">
        <f>IF(COUNTIF($B$8:$B$107,O14)&gt;0,INDEX($E$8:$E$107,MATCH(O14,$B$8:$B$107,0),1),"")</f>
        <v/>
      </c>
      <c r="N14" s="38">
        <f>COUNTIF($B$8:$B$107,O14)</f>
        <v>0</v>
      </c>
      <c r="O14" s="39"/>
      <c r="P14" s="38" t="str">
        <f t="shared" ref="P14" si="0">IF(COUNTIF($B$8:$B$107,R14)&gt;0,INDEX($E$8:$E$107,MATCH(R14,$B$8:$B$107,0),1),"")</f>
        <v/>
      </c>
      <c r="Q14" s="38">
        <f t="shared" ref="Q14" si="1">COUNTIF($B$8:$B$107,R14)</f>
        <v>0</v>
      </c>
      <c r="R14" s="39"/>
      <c r="S14" s="48" t="str">
        <f t="shared" ref="S14:S39" si="2">CONCATENATE(IF(COUNTIF($B$8:$B$105,O14)&gt;0,CONCATENATE(INDEX($C$8:$C$105,MATCH(O14,$B$8:$B$105,0),1)," / "),""),IF(COUNTIF($B$8:$B$105,R14)&gt;0,INDEX($C$8:$C$105,MATCH(R14,$B$8:$B$105,0),1),""))</f>
        <v/>
      </c>
      <c r="T14" s="12">
        <f>IF(SUM(X14:AI14)&gt;0,INDEX($X$13:$AI$13,1,MATCH(1,X14:AI14,0)),0)</f>
        <v>0</v>
      </c>
      <c r="U14" s="12">
        <f>IF(T14&gt;0,1,0)</f>
        <v>0</v>
      </c>
      <c r="X14" s="12">
        <f>IF(AND(O14&gt;0,N14=0),1,0)</f>
        <v>0</v>
      </c>
      <c r="Y14" s="12">
        <f>IF((COUNTIF($O$14:$O$39,O14)+COUNTIF($R$14:$R$39,O14))&gt;1,1,0)</f>
        <v>0</v>
      </c>
      <c r="Z14" s="12">
        <f t="shared" ref="Z14:Z29" si="3">IF(N14&gt;0,IF(OR(M14&lt;J14,M14&gt;"H"),1,0),0)</f>
        <v>0</v>
      </c>
      <c r="AA14" s="12">
        <f>IF(N14&gt;0,IF(AND(M14&lt;&gt;"G",M14&lt;&gt;"H",M14&lt;&gt;"N",INDEX($F$8:$F$107,MATCH(O14,$B$8:$B$107,0),1)&lt;&gt;"S"),1,0),0)</f>
        <v>0</v>
      </c>
      <c r="AC14" s="12">
        <f>IF(AND(R14&gt;0,Q14=0),1,0)</f>
        <v>0</v>
      </c>
      <c r="AD14" s="12">
        <f>IF((COUNTIF($O$14:$O$39,R14)+COUNTIF($R$14:$R$39,R14))&gt;1,1,0)</f>
        <v>0</v>
      </c>
      <c r="AE14" s="12">
        <f t="shared" ref="AE14:AE29" si="4">IF(Q14&gt;0,IF(OR(P14&lt;J14,P14&gt;"H"),1,0),0)</f>
        <v>0</v>
      </c>
      <c r="AF14" s="12">
        <f>IF(Q14&gt;0,IF(AND(P14&lt;&gt;"G",P14&lt;&gt;"H",P14&lt;&gt;"N",INDEX($F$8:$F$107,MATCH(R14,$B$8:$B$107,0),1)&lt;&gt;"S"),1,0),0)</f>
        <v>0</v>
      </c>
      <c r="AG14" s="44">
        <f>IF(SUM(X14:AF14)&gt;0,0,IF(N14&lt;&gt;Q14,1,0))</f>
        <v>0</v>
      </c>
      <c r="AH14" s="44">
        <f>IF(AND($O14&gt;0,$R14&gt;0,SUM(X14:AG14)=0),IF(M14=$J14,0,IF(OR(COUNTIF($E$8:$E$112,$J14)=0,COUNTIF($E$8:$E$112,$J14)=2,COUNTIF($E$8:$E$112,$J14)&gt;SUMIF($J$14:$J$39,$J14,$L$14:$L$39)),1,0)),0)</f>
        <v>0</v>
      </c>
      <c r="AI14" s="12">
        <f>IF(AND($O14&gt;0,$R14&gt;0,SUM(X14:AH14)=0),IF(P14=$J14,0,IF(OR(COUNTIF($E$8:$E$112,$J14)=0,COUNTIF($E$8:$E$112,$J14)=2,COUNTIF($E$8:$E$112,$J14)&gt;SUMIF($J$14:$J$39,$J14,$L$14:$L$39)),1,0)),0)</f>
        <v>0</v>
      </c>
    </row>
    <row r="15" spans="2:35" ht="15" customHeight="1" thickBot="1" x14ac:dyDescent="0.3">
      <c r="B15" s="24" t="str">
        <f>IF($G15=7,Inscrição!B19,"")</f>
        <v/>
      </c>
      <c r="C15" s="46" t="str">
        <f>IF($G15=7,Inscrição!C19,"")</f>
        <v/>
      </c>
      <c r="D15" s="24" t="str">
        <f>IF($G15=7,Inscrição!F19,"")</f>
        <v/>
      </c>
      <c r="E15" s="24" t="str">
        <f>IF($G15=7,Inscrição!G19,"")</f>
        <v/>
      </c>
      <c r="F15" s="24" t="str">
        <f>IF($G15=7,Inscrição!J19,"")</f>
        <v/>
      </c>
      <c r="G15" s="24">
        <f>Inscrição!K19</f>
        <v>6</v>
      </c>
      <c r="H15" s="24"/>
      <c r="I15" s="128"/>
      <c r="J15" s="42" t="str">
        <f>I14</f>
        <v>A</v>
      </c>
      <c r="K15" s="13" t="s">
        <v>40</v>
      </c>
      <c r="L15" s="38">
        <f t="shared" ref="L15:L39" si="5">IF(M15=J15,1,0)+IF(P15=J15,1,0)</f>
        <v>0</v>
      </c>
      <c r="M15" s="38" t="str">
        <f t="shared" ref="M15:M39" si="6">IF(COUNTIF($B$8:$B$107,O15)&gt;0,INDEX($E$8:$E$107,MATCH(O15,$B$8:$B$107,0),1),"")</f>
        <v/>
      </c>
      <c r="N15" s="38">
        <f t="shared" ref="N15:N39" si="7">COUNTIF($B$8:$B$107,O15)</f>
        <v>0</v>
      </c>
      <c r="O15" s="6"/>
      <c r="P15" s="38" t="str">
        <f t="shared" ref="P15:P39" si="8">IF(COUNTIF($B$8:$B$107,R15)&gt;0,INDEX($E$8:$E$107,MATCH(R15,$B$8:$B$107,0),1),"")</f>
        <v/>
      </c>
      <c r="Q15" s="38">
        <f t="shared" ref="Q15:Q39" si="9">COUNTIF($B$8:$B$107,R15)</f>
        <v>0</v>
      </c>
      <c r="R15" s="6"/>
      <c r="S15" s="49" t="str">
        <f t="shared" si="2"/>
        <v/>
      </c>
      <c r="T15" s="12">
        <f t="shared" ref="T15:T39" si="10">IF(SUM(X15:AI15)&gt;0,INDEX($X$13:$AI$13,1,MATCH(1,X15:AI15,0)),0)</f>
        <v>0</v>
      </c>
      <c r="U15" s="12">
        <f>IF(T15&gt;0,1,0)</f>
        <v>0</v>
      </c>
      <c r="X15" s="12">
        <f t="shared" ref="X15:X39" si="11">IF(AND(O15&gt;0,N15=0),1,0)</f>
        <v>0</v>
      </c>
      <c r="Y15" s="12">
        <f t="shared" ref="Y15:Y39" si="12">IF((COUNTIF($O$14:$O$39,O15)+COUNTIF($R$14:$R$39,O15))&gt;1,1,0)</f>
        <v>0</v>
      </c>
      <c r="Z15" s="12">
        <f t="shared" si="3"/>
        <v>0</v>
      </c>
      <c r="AA15" s="12">
        <f t="shared" ref="AA15:AA39" si="13">IF(N15&gt;0,IF(AND(M15&lt;&gt;"G",M15&lt;&gt;"H",M15&lt;&gt;"N",INDEX($F$8:$F$107,MATCH(O15,$B$8:$B$107,0),1)&lt;&gt;"S"),1,0),0)</f>
        <v>0</v>
      </c>
      <c r="AC15" s="12">
        <f t="shared" ref="AC15:AC39" si="14">IF(AND(R15&gt;0,Q15=0),1,0)</f>
        <v>0</v>
      </c>
      <c r="AD15" s="12">
        <f t="shared" ref="AD15:AD39" si="15">IF((COUNTIF($O$14:$O$39,R15)+COUNTIF($R$14:$R$39,R15))&gt;1,1,0)</f>
        <v>0</v>
      </c>
      <c r="AE15" s="12">
        <f t="shared" si="4"/>
        <v>0</v>
      </c>
      <c r="AF15" s="12">
        <f t="shared" ref="AF15:AF39" si="16">IF(Q15&gt;0,IF(AND(P15&lt;&gt;"G",P15&lt;&gt;"H",P15&lt;&gt;"N",INDEX($F$8:$F$107,MATCH(R15,$B$8:$B$107,0),1)&lt;&gt;"S"),1,0),0)</f>
        <v>0</v>
      </c>
      <c r="AG15" s="44">
        <f t="shared" ref="AG15:AG39" si="17">IF(SUM(X15:AF15)&gt;0,0,IF(N15&lt;&gt;Q15,1,0))</f>
        <v>0</v>
      </c>
      <c r="AH15" s="44">
        <f t="shared" ref="AH15:AH39" si="18">IF(AND($O15&gt;0,$R15&gt;0,SUM(X15:AG15)=0),IF(M15=$J15,0,IF(OR(COUNTIF($E$8:$E$112,$J15)=0,COUNTIF($E$8:$E$112,$J15)=2,COUNTIF($E$8:$E$112,$J15)&gt;SUMIF($J$14:$J$39,$J15,$L$14:$L$39)),1,0)),0)</f>
        <v>0</v>
      </c>
      <c r="AI15" s="12">
        <f t="shared" ref="AI15:AI39" si="19">IF(AND($O15&gt;0,$R15&gt;0,SUM(X15:AH15)=0),IF(P15=$J15,0,IF(OR(COUNTIF($E$8:$E$112,$J15)=0,COUNTIF($E$8:$E$112,$J15)=2,COUNTIF($E$8:$E$112,$J15)&gt;SUMIF($J$14:$J$39,$J15,$L$14:$L$39)),1,0)),0)</f>
        <v>0</v>
      </c>
    </row>
    <row r="16" spans="2:35" ht="15" customHeight="1" thickBot="1" x14ac:dyDescent="0.3">
      <c r="B16" s="24" t="str">
        <f>IF($G16=7,Inscrição!B20,"")</f>
        <v/>
      </c>
      <c r="C16" s="46" t="str">
        <f>IF($G16=7,Inscrição!C20,"")</f>
        <v/>
      </c>
      <c r="D16" s="24" t="str">
        <f>IF($G16=7,Inscrição!F20,"")</f>
        <v/>
      </c>
      <c r="E16" s="24" t="str">
        <f>IF($G16=7,Inscrição!G20,"")</f>
        <v/>
      </c>
      <c r="F16" s="24" t="str">
        <f>IF($G16=7,Inscrição!J20,"")</f>
        <v/>
      </c>
      <c r="G16" s="24">
        <f>Inscrição!K20</f>
        <v>6</v>
      </c>
      <c r="H16" s="24"/>
      <c r="I16" s="126" t="s">
        <v>10</v>
      </c>
      <c r="J16" s="42" t="str">
        <f>I16</f>
        <v>B</v>
      </c>
      <c r="K16" s="16" t="s">
        <v>39</v>
      </c>
      <c r="L16" s="38">
        <f t="shared" si="5"/>
        <v>0</v>
      </c>
      <c r="M16" s="38" t="str">
        <f t="shared" si="6"/>
        <v/>
      </c>
      <c r="N16" s="38">
        <f t="shared" si="7"/>
        <v>0</v>
      </c>
      <c r="O16" s="9"/>
      <c r="P16" s="38" t="str">
        <f t="shared" si="8"/>
        <v/>
      </c>
      <c r="Q16" s="38">
        <f t="shared" si="9"/>
        <v>0</v>
      </c>
      <c r="R16" s="9"/>
      <c r="S16" s="50" t="str">
        <f t="shared" si="2"/>
        <v/>
      </c>
      <c r="T16" s="12">
        <f t="shared" si="10"/>
        <v>0</v>
      </c>
      <c r="U16" s="12">
        <f t="shared" ref="U16:U39" si="20">IF(T16&gt;0,1,0)</f>
        <v>0</v>
      </c>
      <c r="X16" s="12">
        <f t="shared" si="11"/>
        <v>0</v>
      </c>
      <c r="Y16" s="12">
        <f t="shared" si="12"/>
        <v>0</v>
      </c>
      <c r="Z16" s="12">
        <f t="shared" si="3"/>
        <v>0</v>
      </c>
      <c r="AA16" s="12">
        <f t="shared" si="13"/>
        <v>0</v>
      </c>
      <c r="AC16" s="12">
        <f t="shared" si="14"/>
        <v>0</v>
      </c>
      <c r="AD16" s="12">
        <f t="shared" si="15"/>
        <v>0</v>
      </c>
      <c r="AE16" s="12">
        <f t="shared" si="4"/>
        <v>0</v>
      </c>
      <c r="AF16" s="12">
        <f t="shared" si="16"/>
        <v>0</v>
      </c>
      <c r="AG16" s="44">
        <f t="shared" si="17"/>
        <v>0</v>
      </c>
      <c r="AH16" s="44">
        <f t="shared" si="18"/>
        <v>0</v>
      </c>
      <c r="AI16" s="12">
        <f t="shared" si="19"/>
        <v>0</v>
      </c>
    </row>
    <row r="17" spans="2:35" ht="15" customHeight="1" thickBot="1" x14ac:dyDescent="0.3">
      <c r="B17" s="24" t="str">
        <f>IF($G17=7,Inscrição!B21,"")</f>
        <v/>
      </c>
      <c r="C17" s="46" t="str">
        <f>IF($G17=7,Inscrição!C21,"")</f>
        <v/>
      </c>
      <c r="D17" s="24" t="str">
        <f>IF($G17=7,Inscrição!F21,"")</f>
        <v/>
      </c>
      <c r="E17" s="24" t="str">
        <f>IF($G17=7,Inscrição!G21,"")</f>
        <v/>
      </c>
      <c r="F17" s="24" t="str">
        <f>IF($G17=7,Inscrição!J21,"")</f>
        <v/>
      </c>
      <c r="G17" s="24">
        <f>Inscrição!K21</f>
        <v>6</v>
      </c>
      <c r="H17" s="24"/>
      <c r="I17" s="126"/>
      <c r="J17" s="42" t="str">
        <f>I16</f>
        <v>B</v>
      </c>
      <c r="K17" s="16" t="s">
        <v>40</v>
      </c>
      <c r="L17" s="38">
        <f t="shared" si="5"/>
        <v>0</v>
      </c>
      <c r="M17" s="38" t="str">
        <f t="shared" si="6"/>
        <v/>
      </c>
      <c r="N17" s="38">
        <f t="shared" si="7"/>
        <v>0</v>
      </c>
      <c r="O17" s="9"/>
      <c r="P17" s="38" t="str">
        <f t="shared" si="8"/>
        <v/>
      </c>
      <c r="Q17" s="38">
        <f t="shared" si="9"/>
        <v>0</v>
      </c>
      <c r="R17" s="9"/>
      <c r="S17" s="50" t="str">
        <f t="shared" si="2"/>
        <v/>
      </c>
      <c r="T17" s="12">
        <f t="shared" si="10"/>
        <v>0</v>
      </c>
      <c r="U17" s="12">
        <f t="shared" si="20"/>
        <v>0</v>
      </c>
      <c r="X17" s="12">
        <f t="shared" si="11"/>
        <v>0</v>
      </c>
      <c r="Y17" s="12">
        <f t="shared" si="12"/>
        <v>0</v>
      </c>
      <c r="Z17" s="12">
        <f t="shared" si="3"/>
        <v>0</v>
      </c>
      <c r="AA17" s="12">
        <f t="shared" si="13"/>
        <v>0</v>
      </c>
      <c r="AC17" s="12">
        <f t="shared" si="14"/>
        <v>0</v>
      </c>
      <c r="AD17" s="12">
        <f t="shared" si="15"/>
        <v>0</v>
      </c>
      <c r="AE17" s="12">
        <f t="shared" si="4"/>
        <v>0</v>
      </c>
      <c r="AF17" s="12">
        <f t="shared" si="16"/>
        <v>0</v>
      </c>
      <c r="AG17" s="44">
        <f t="shared" si="17"/>
        <v>0</v>
      </c>
      <c r="AH17" s="44">
        <f t="shared" si="18"/>
        <v>0</v>
      </c>
      <c r="AI17" s="12">
        <f t="shared" si="19"/>
        <v>0</v>
      </c>
    </row>
    <row r="18" spans="2:35" ht="15" customHeight="1" thickBot="1" x14ac:dyDescent="0.3">
      <c r="B18" s="24" t="str">
        <f>IF($G18=7,Inscrição!B22,"")</f>
        <v/>
      </c>
      <c r="C18" s="46" t="str">
        <f>IF($G18=7,Inscrição!C22,"")</f>
        <v/>
      </c>
      <c r="D18" s="24" t="str">
        <f>IF($G18=7,Inscrição!F22,"")</f>
        <v/>
      </c>
      <c r="E18" s="24" t="str">
        <f>IF($G18=7,Inscrição!G22,"")</f>
        <v/>
      </c>
      <c r="F18" s="24" t="str">
        <f>IF($G18=7,Inscrição!J22,"")</f>
        <v/>
      </c>
      <c r="G18" s="24">
        <f>Inscrição!K22</f>
        <v>6</v>
      </c>
      <c r="H18" s="24"/>
      <c r="I18" s="128" t="s">
        <v>12</v>
      </c>
      <c r="J18" s="42" t="str">
        <f t="shared" ref="J18" si="21">I18</f>
        <v>C</v>
      </c>
      <c r="K18" s="13" t="s">
        <v>39</v>
      </c>
      <c r="L18" s="38">
        <f t="shared" si="5"/>
        <v>0</v>
      </c>
      <c r="M18" s="38" t="str">
        <f t="shared" si="6"/>
        <v/>
      </c>
      <c r="N18" s="38">
        <f t="shared" si="7"/>
        <v>0</v>
      </c>
      <c r="O18" s="6"/>
      <c r="P18" s="38" t="str">
        <f t="shared" si="8"/>
        <v/>
      </c>
      <c r="Q18" s="38">
        <f t="shared" si="9"/>
        <v>0</v>
      </c>
      <c r="R18" s="6"/>
      <c r="S18" s="49" t="str">
        <f t="shared" si="2"/>
        <v/>
      </c>
      <c r="T18" s="12">
        <f t="shared" si="10"/>
        <v>0</v>
      </c>
      <c r="U18" s="12">
        <f t="shared" si="20"/>
        <v>0</v>
      </c>
      <c r="X18" s="12">
        <f t="shared" si="11"/>
        <v>0</v>
      </c>
      <c r="Y18" s="12">
        <f t="shared" si="12"/>
        <v>0</v>
      </c>
      <c r="Z18" s="12">
        <f t="shared" si="3"/>
        <v>0</v>
      </c>
      <c r="AA18" s="12">
        <f t="shared" si="13"/>
        <v>0</v>
      </c>
      <c r="AC18" s="12">
        <f t="shared" si="14"/>
        <v>0</v>
      </c>
      <c r="AD18" s="12">
        <f t="shared" si="15"/>
        <v>0</v>
      </c>
      <c r="AE18" s="12">
        <f t="shared" si="4"/>
        <v>0</v>
      </c>
      <c r="AF18" s="12">
        <f t="shared" si="16"/>
        <v>0</v>
      </c>
      <c r="AG18" s="44">
        <f t="shared" si="17"/>
        <v>0</v>
      </c>
      <c r="AH18" s="44">
        <f t="shared" si="18"/>
        <v>0</v>
      </c>
      <c r="AI18" s="12">
        <f t="shared" si="19"/>
        <v>0</v>
      </c>
    </row>
    <row r="19" spans="2:35" ht="15" customHeight="1" thickBot="1" x14ac:dyDescent="0.3">
      <c r="B19" s="24" t="str">
        <f>IF($G19=7,Inscrição!B23,"")</f>
        <v/>
      </c>
      <c r="C19" s="46" t="str">
        <f>IF($G19=7,Inscrição!C23,"")</f>
        <v/>
      </c>
      <c r="D19" s="24" t="str">
        <f>IF($G19=7,Inscrição!F23,"")</f>
        <v/>
      </c>
      <c r="E19" s="24" t="str">
        <f>IF($G19=7,Inscrição!G23,"")</f>
        <v/>
      </c>
      <c r="F19" s="24" t="str">
        <f>IF($G19=7,Inscrição!J23,"")</f>
        <v/>
      </c>
      <c r="G19" s="24">
        <f>Inscrição!K23</f>
        <v>6</v>
      </c>
      <c r="H19" s="24"/>
      <c r="I19" s="128"/>
      <c r="J19" s="42" t="str">
        <f t="shared" ref="J19" si="22">I18</f>
        <v>C</v>
      </c>
      <c r="K19" s="13" t="s">
        <v>40</v>
      </c>
      <c r="L19" s="38">
        <f t="shared" si="5"/>
        <v>0</v>
      </c>
      <c r="M19" s="38" t="str">
        <f t="shared" si="6"/>
        <v/>
      </c>
      <c r="N19" s="38">
        <f t="shared" si="7"/>
        <v>0</v>
      </c>
      <c r="O19" s="6"/>
      <c r="P19" s="38" t="str">
        <f t="shared" si="8"/>
        <v/>
      </c>
      <c r="Q19" s="38">
        <f t="shared" si="9"/>
        <v>0</v>
      </c>
      <c r="R19" s="6"/>
      <c r="S19" s="49" t="str">
        <f t="shared" si="2"/>
        <v/>
      </c>
      <c r="T19" s="12">
        <f t="shared" si="10"/>
        <v>0</v>
      </c>
      <c r="U19" s="12">
        <f t="shared" si="20"/>
        <v>0</v>
      </c>
      <c r="X19" s="12">
        <f t="shared" si="11"/>
        <v>0</v>
      </c>
      <c r="Y19" s="12">
        <f t="shared" si="12"/>
        <v>0</v>
      </c>
      <c r="Z19" s="12">
        <f t="shared" si="3"/>
        <v>0</v>
      </c>
      <c r="AA19" s="12">
        <f t="shared" si="13"/>
        <v>0</v>
      </c>
      <c r="AC19" s="12">
        <f t="shared" si="14"/>
        <v>0</v>
      </c>
      <c r="AD19" s="12">
        <f t="shared" si="15"/>
        <v>0</v>
      </c>
      <c r="AE19" s="12">
        <f t="shared" si="4"/>
        <v>0</v>
      </c>
      <c r="AF19" s="12">
        <f t="shared" si="16"/>
        <v>0</v>
      </c>
      <c r="AG19" s="44">
        <f t="shared" si="17"/>
        <v>0</v>
      </c>
      <c r="AH19" s="44">
        <f t="shared" si="18"/>
        <v>0</v>
      </c>
      <c r="AI19" s="12">
        <f t="shared" si="19"/>
        <v>0</v>
      </c>
    </row>
    <row r="20" spans="2:35" ht="15" customHeight="1" thickBot="1" x14ac:dyDescent="0.3">
      <c r="B20" s="24" t="str">
        <f>IF($G20=7,Inscrição!B24,"")</f>
        <v/>
      </c>
      <c r="C20" s="46" t="str">
        <f>IF($G20=7,Inscrição!C24,"")</f>
        <v/>
      </c>
      <c r="D20" s="24" t="str">
        <f>IF($G20=7,Inscrição!F24,"")</f>
        <v/>
      </c>
      <c r="E20" s="24" t="str">
        <f>IF($G20=7,Inscrição!G24,"")</f>
        <v/>
      </c>
      <c r="F20" s="24" t="str">
        <f>IF($G20=7,Inscrição!J24,"")</f>
        <v/>
      </c>
      <c r="G20" s="24">
        <f>Inscrição!K24</f>
        <v>6</v>
      </c>
      <c r="H20" s="24"/>
      <c r="I20" s="126" t="s">
        <v>14</v>
      </c>
      <c r="J20" s="42" t="str">
        <f t="shared" ref="J20" si="23">I20</f>
        <v>D</v>
      </c>
      <c r="K20" s="16" t="s">
        <v>39</v>
      </c>
      <c r="L20" s="38">
        <f t="shared" si="5"/>
        <v>0</v>
      </c>
      <c r="M20" s="38" t="str">
        <f t="shared" si="6"/>
        <v/>
      </c>
      <c r="N20" s="38">
        <f t="shared" si="7"/>
        <v>0</v>
      </c>
      <c r="O20" s="9"/>
      <c r="P20" s="38" t="str">
        <f t="shared" si="8"/>
        <v/>
      </c>
      <c r="Q20" s="38">
        <f t="shared" si="9"/>
        <v>0</v>
      </c>
      <c r="R20" s="9"/>
      <c r="S20" s="50" t="str">
        <f t="shared" si="2"/>
        <v/>
      </c>
      <c r="T20" s="12">
        <f t="shared" si="10"/>
        <v>0</v>
      </c>
      <c r="U20" s="12">
        <f t="shared" si="20"/>
        <v>0</v>
      </c>
      <c r="X20" s="12">
        <f t="shared" si="11"/>
        <v>0</v>
      </c>
      <c r="Y20" s="12">
        <f t="shared" si="12"/>
        <v>0</v>
      </c>
      <c r="Z20" s="12">
        <f t="shared" si="3"/>
        <v>0</v>
      </c>
      <c r="AA20" s="12">
        <f t="shared" si="13"/>
        <v>0</v>
      </c>
      <c r="AC20" s="12">
        <f t="shared" si="14"/>
        <v>0</v>
      </c>
      <c r="AD20" s="12">
        <f t="shared" si="15"/>
        <v>0</v>
      </c>
      <c r="AE20" s="12">
        <f t="shared" si="4"/>
        <v>0</v>
      </c>
      <c r="AF20" s="12">
        <f t="shared" si="16"/>
        <v>0</v>
      </c>
      <c r="AG20" s="44">
        <f t="shared" si="17"/>
        <v>0</v>
      </c>
      <c r="AH20" s="44">
        <f t="shared" si="18"/>
        <v>0</v>
      </c>
      <c r="AI20" s="12">
        <f t="shared" si="19"/>
        <v>0</v>
      </c>
    </row>
    <row r="21" spans="2:35" ht="15" customHeight="1" thickBot="1" x14ac:dyDescent="0.3">
      <c r="B21" s="24" t="str">
        <f>IF($G21=7,Inscrição!B25,"")</f>
        <v/>
      </c>
      <c r="C21" s="46" t="str">
        <f>IF($G21=7,Inscrição!C25,"")</f>
        <v/>
      </c>
      <c r="D21" s="24" t="str">
        <f>IF($G21=7,Inscrição!F25,"")</f>
        <v/>
      </c>
      <c r="E21" s="24" t="str">
        <f>IF($G21=7,Inscrição!G25,"")</f>
        <v/>
      </c>
      <c r="F21" s="24" t="str">
        <f>IF($G21=7,Inscrição!J25,"")</f>
        <v/>
      </c>
      <c r="G21" s="24">
        <f>Inscrição!K25</f>
        <v>6</v>
      </c>
      <c r="H21" s="24"/>
      <c r="I21" s="126"/>
      <c r="J21" s="42" t="str">
        <f t="shared" ref="J21" si="24">I20</f>
        <v>D</v>
      </c>
      <c r="K21" s="16" t="s">
        <v>40</v>
      </c>
      <c r="L21" s="38">
        <f t="shared" si="5"/>
        <v>0</v>
      </c>
      <c r="M21" s="38" t="str">
        <f t="shared" si="6"/>
        <v/>
      </c>
      <c r="N21" s="38">
        <f t="shared" si="7"/>
        <v>0</v>
      </c>
      <c r="O21" s="9"/>
      <c r="P21" s="38" t="str">
        <f t="shared" si="8"/>
        <v/>
      </c>
      <c r="Q21" s="38">
        <f t="shared" si="9"/>
        <v>0</v>
      </c>
      <c r="R21" s="9"/>
      <c r="S21" s="50" t="str">
        <f t="shared" si="2"/>
        <v/>
      </c>
      <c r="T21" s="12">
        <f t="shared" si="10"/>
        <v>0</v>
      </c>
      <c r="U21" s="12">
        <f t="shared" si="20"/>
        <v>0</v>
      </c>
      <c r="X21" s="12">
        <f t="shared" si="11"/>
        <v>0</v>
      </c>
      <c r="Y21" s="12">
        <f t="shared" si="12"/>
        <v>0</v>
      </c>
      <c r="Z21" s="12">
        <f t="shared" si="3"/>
        <v>0</v>
      </c>
      <c r="AA21" s="12">
        <f t="shared" si="13"/>
        <v>0</v>
      </c>
      <c r="AC21" s="12">
        <f t="shared" si="14"/>
        <v>0</v>
      </c>
      <c r="AD21" s="12">
        <f t="shared" si="15"/>
        <v>0</v>
      </c>
      <c r="AE21" s="12">
        <f t="shared" si="4"/>
        <v>0</v>
      </c>
      <c r="AF21" s="12">
        <f t="shared" si="16"/>
        <v>0</v>
      </c>
      <c r="AG21" s="44">
        <f t="shared" si="17"/>
        <v>0</v>
      </c>
      <c r="AH21" s="44">
        <f t="shared" si="18"/>
        <v>0</v>
      </c>
      <c r="AI21" s="12">
        <f t="shared" si="19"/>
        <v>0</v>
      </c>
    </row>
    <row r="22" spans="2:35" ht="15" customHeight="1" thickBot="1" x14ac:dyDescent="0.3">
      <c r="B22" s="24" t="str">
        <f>IF($G22=7,Inscrição!B26,"")</f>
        <v/>
      </c>
      <c r="C22" s="46" t="str">
        <f>IF($G22=7,Inscrição!C26,"")</f>
        <v/>
      </c>
      <c r="D22" s="24" t="str">
        <f>IF($G22=7,Inscrição!F26,"")</f>
        <v/>
      </c>
      <c r="E22" s="24" t="str">
        <f>IF($G22=7,Inscrição!G26,"")</f>
        <v/>
      </c>
      <c r="F22" s="24" t="str">
        <f>IF($G22=7,Inscrição!J26,"")</f>
        <v/>
      </c>
      <c r="G22" s="24">
        <f>Inscrição!K26</f>
        <v>6</v>
      </c>
      <c r="H22" s="24"/>
      <c r="I22" s="128" t="s">
        <v>16</v>
      </c>
      <c r="J22" s="42" t="str">
        <f t="shared" ref="J22" si="25">I22</f>
        <v>E</v>
      </c>
      <c r="K22" s="13" t="s">
        <v>39</v>
      </c>
      <c r="L22" s="38">
        <f t="shared" si="5"/>
        <v>0</v>
      </c>
      <c r="M22" s="38" t="str">
        <f t="shared" si="6"/>
        <v/>
      </c>
      <c r="N22" s="38">
        <f t="shared" si="7"/>
        <v>0</v>
      </c>
      <c r="O22" s="6"/>
      <c r="P22" s="38" t="str">
        <f t="shared" si="8"/>
        <v/>
      </c>
      <c r="Q22" s="38">
        <f t="shared" si="9"/>
        <v>0</v>
      </c>
      <c r="R22" s="6"/>
      <c r="S22" s="49" t="str">
        <f t="shared" si="2"/>
        <v/>
      </c>
      <c r="T22" s="12">
        <f t="shared" si="10"/>
        <v>0</v>
      </c>
      <c r="U22" s="12">
        <f t="shared" si="20"/>
        <v>0</v>
      </c>
      <c r="X22" s="12">
        <f t="shared" si="11"/>
        <v>0</v>
      </c>
      <c r="Y22" s="12">
        <f t="shared" si="12"/>
        <v>0</v>
      </c>
      <c r="Z22" s="12">
        <f t="shared" si="3"/>
        <v>0</v>
      </c>
      <c r="AA22" s="12">
        <f t="shared" si="13"/>
        <v>0</v>
      </c>
      <c r="AC22" s="12">
        <f t="shared" si="14"/>
        <v>0</v>
      </c>
      <c r="AD22" s="12">
        <f t="shared" si="15"/>
        <v>0</v>
      </c>
      <c r="AE22" s="12">
        <f t="shared" si="4"/>
        <v>0</v>
      </c>
      <c r="AF22" s="12">
        <f t="shared" si="16"/>
        <v>0</v>
      </c>
      <c r="AG22" s="44">
        <f t="shared" si="17"/>
        <v>0</v>
      </c>
      <c r="AH22" s="44">
        <f t="shared" si="18"/>
        <v>0</v>
      </c>
      <c r="AI22" s="12">
        <f t="shared" si="19"/>
        <v>0</v>
      </c>
    </row>
    <row r="23" spans="2:35" ht="15" customHeight="1" thickBot="1" x14ac:dyDescent="0.3">
      <c r="B23" s="24" t="str">
        <f>IF($G23=7,Inscrição!B27,"")</f>
        <v/>
      </c>
      <c r="C23" s="46" t="str">
        <f>IF($G23=7,Inscrição!C27,"")</f>
        <v/>
      </c>
      <c r="D23" s="24" t="str">
        <f>IF($G23=7,Inscrição!F27,"")</f>
        <v/>
      </c>
      <c r="E23" s="24" t="str">
        <f>IF($G23=7,Inscrição!G27,"")</f>
        <v/>
      </c>
      <c r="F23" s="24" t="str">
        <f>IF($G23=7,Inscrição!J27,"")</f>
        <v/>
      </c>
      <c r="G23" s="24">
        <f>Inscrição!K27</f>
        <v>6</v>
      </c>
      <c r="H23" s="24"/>
      <c r="I23" s="128"/>
      <c r="J23" s="42" t="str">
        <f t="shared" ref="J23" si="26">I22</f>
        <v>E</v>
      </c>
      <c r="K23" s="13" t="s">
        <v>40</v>
      </c>
      <c r="L23" s="38">
        <f t="shared" si="5"/>
        <v>0</v>
      </c>
      <c r="M23" s="38" t="str">
        <f t="shared" si="6"/>
        <v/>
      </c>
      <c r="N23" s="38">
        <f t="shared" si="7"/>
        <v>0</v>
      </c>
      <c r="O23" s="6"/>
      <c r="P23" s="38" t="str">
        <f t="shared" si="8"/>
        <v/>
      </c>
      <c r="Q23" s="38">
        <f t="shared" si="9"/>
        <v>0</v>
      </c>
      <c r="R23" s="6"/>
      <c r="S23" s="49" t="str">
        <f t="shared" si="2"/>
        <v/>
      </c>
      <c r="T23" s="12">
        <f t="shared" si="10"/>
        <v>0</v>
      </c>
      <c r="U23" s="12">
        <f t="shared" si="20"/>
        <v>0</v>
      </c>
      <c r="X23" s="12">
        <f t="shared" si="11"/>
        <v>0</v>
      </c>
      <c r="Y23" s="12">
        <f t="shared" si="12"/>
        <v>0</v>
      </c>
      <c r="Z23" s="12">
        <f t="shared" si="3"/>
        <v>0</v>
      </c>
      <c r="AA23" s="12">
        <f t="shared" si="13"/>
        <v>0</v>
      </c>
      <c r="AC23" s="12">
        <f t="shared" si="14"/>
        <v>0</v>
      </c>
      <c r="AD23" s="12">
        <f t="shared" si="15"/>
        <v>0</v>
      </c>
      <c r="AE23" s="12">
        <f t="shared" si="4"/>
        <v>0</v>
      </c>
      <c r="AF23" s="12">
        <f t="shared" si="16"/>
        <v>0</v>
      </c>
      <c r="AG23" s="44">
        <f t="shared" si="17"/>
        <v>0</v>
      </c>
      <c r="AH23" s="44">
        <f t="shared" si="18"/>
        <v>0</v>
      </c>
      <c r="AI23" s="12">
        <f t="shared" si="19"/>
        <v>0</v>
      </c>
    </row>
    <row r="24" spans="2:35" ht="15" customHeight="1" thickBot="1" x14ac:dyDescent="0.3">
      <c r="B24" s="24" t="str">
        <f>IF($G24=7,Inscrição!B28,"")</f>
        <v/>
      </c>
      <c r="C24" s="46" t="str">
        <f>IF($G24=7,Inscrição!C28,"")</f>
        <v/>
      </c>
      <c r="D24" s="24" t="str">
        <f>IF($G24=7,Inscrição!F28,"")</f>
        <v/>
      </c>
      <c r="E24" s="24" t="str">
        <f>IF($G24=7,Inscrição!G28,"")</f>
        <v/>
      </c>
      <c r="F24" s="24" t="str">
        <f>IF($G24=7,Inscrição!J28,"")</f>
        <v/>
      </c>
      <c r="G24" s="24">
        <f>Inscrição!K28</f>
        <v>6</v>
      </c>
      <c r="H24" s="24"/>
      <c r="I24" s="126" t="s">
        <v>18</v>
      </c>
      <c r="J24" s="42" t="str">
        <f t="shared" ref="J24" si="27">I24</f>
        <v>F</v>
      </c>
      <c r="K24" s="16" t="s">
        <v>39</v>
      </c>
      <c r="L24" s="38">
        <f t="shared" si="5"/>
        <v>0</v>
      </c>
      <c r="M24" s="38" t="str">
        <f t="shared" si="6"/>
        <v/>
      </c>
      <c r="N24" s="38">
        <f t="shared" si="7"/>
        <v>0</v>
      </c>
      <c r="O24" s="9"/>
      <c r="P24" s="38" t="str">
        <f t="shared" si="8"/>
        <v/>
      </c>
      <c r="Q24" s="38">
        <f t="shared" si="9"/>
        <v>0</v>
      </c>
      <c r="R24" s="9"/>
      <c r="S24" s="50" t="str">
        <f t="shared" si="2"/>
        <v/>
      </c>
      <c r="T24" s="12">
        <f t="shared" si="10"/>
        <v>0</v>
      </c>
      <c r="U24" s="12">
        <f t="shared" si="20"/>
        <v>0</v>
      </c>
      <c r="X24" s="12">
        <f t="shared" si="11"/>
        <v>0</v>
      </c>
      <c r="Y24" s="12">
        <f t="shared" si="12"/>
        <v>0</v>
      </c>
      <c r="Z24" s="12">
        <f t="shared" si="3"/>
        <v>0</v>
      </c>
      <c r="AA24" s="12">
        <f t="shared" si="13"/>
        <v>0</v>
      </c>
      <c r="AC24" s="12">
        <f t="shared" si="14"/>
        <v>0</v>
      </c>
      <c r="AD24" s="12">
        <f t="shared" si="15"/>
        <v>0</v>
      </c>
      <c r="AE24" s="12">
        <f t="shared" si="4"/>
        <v>0</v>
      </c>
      <c r="AF24" s="12">
        <f t="shared" si="16"/>
        <v>0</v>
      </c>
      <c r="AG24" s="44">
        <f t="shared" si="17"/>
        <v>0</v>
      </c>
      <c r="AH24" s="44">
        <f t="shared" si="18"/>
        <v>0</v>
      </c>
      <c r="AI24" s="12">
        <f t="shared" si="19"/>
        <v>0</v>
      </c>
    </row>
    <row r="25" spans="2:35" ht="15" customHeight="1" thickBot="1" x14ac:dyDescent="0.3">
      <c r="B25" s="24" t="str">
        <f>IF($G25=7,Inscrição!B29,"")</f>
        <v/>
      </c>
      <c r="C25" s="46" t="str">
        <f>IF($G25=7,Inscrição!C29,"")</f>
        <v/>
      </c>
      <c r="D25" s="24" t="str">
        <f>IF($G25=7,Inscrição!F29,"")</f>
        <v/>
      </c>
      <c r="E25" s="24" t="str">
        <f>IF($G25=7,Inscrição!G29,"")</f>
        <v/>
      </c>
      <c r="F25" s="24" t="str">
        <f>IF($G25=7,Inscrição!J29,"")</f>
        <v/>
      </c>
      <c r="G25" s="24">
        <f>Inscrição!K29</f>
        <v>6</v>
      </c>
      <c r="H25" s="24"/>
      <c r="I25" s="126"/>
      <c r="J25" s="42" t="str">
        <f t="shared" ref="J25" si="28">I24</f>
        <v>F</v>
      </c>
      <c r="K25" s="16" t="s">
        <v>40</v>
      </c>
      <c r="L25" s="38">
        <f t="shared" si="5"/>
        <v>0</v>
      </c>
      <c r="M25" s="38" t="str">
        <f t="shared" si="6"/>
        <v/>
      </c>
      <c r="N25" s="38">
        <f t="shared" si="7"/>
        <v>0</v>
      </c>
      <c r="O25" s="9"/>
      <c r="P25" s="38" t="str">
        <f t="shared" si="8"/>
        <v/>
      </c>
      <c r="Q25" s="38">
        <f t="shared" si="9"/>
        <v>0</v>
      </c>
      <c r="R25" s="9"/>
      <c r="S25" s="50" t="str">
        <f t="shared" si="2"/>
        <v/>
      </c>
      <c r="T25" s="12">
        <f t="shared" si="10"/>
        <v>0</v>
      </c>
      <c r="U25" s="12">
        <f t="shared" si="20"/>
        <v>0</v>
      </c>
      <c r="X25" s="12">
        <f t="shared" si="11"/>
        <v>0</v>
      </c>
      <c r="Y25" s="12">
        <f t="shared" si="12"/>
        <v>0</v>
      </c>
      <c r="Z25" s="12">
        <f t="shared" si="3"/>
        <v>0</v>
      </c>
      <c r="AA25" s="12">
        <f t="shared" si="13"/>
        <v>0</v>
      </c>
      <c r="AC25" s="12">
        <f t="shared" si="14"/>
        <v>0</v>
      </c>
      <c r="AD25" s="12">
        <f t="shared" si="15"/>
        <v>0</v>
      </c>
      <c r="AE25" s="12">
        <f t="shared" si="4"/>
        <v>0</v>
      </c>
      <c r="AF25" s="12">
        <f t="shared" si="16"/>
        <v>0</v>
      </c>
      <c r="AG25" s="44">
        <f t="shared" si="17"/>
        <v>0</v>
      </c>
      <c r="AH25" s="44">
        <f t="shared" si="18"/>
        <v>0</v>
      </c>
      <c r="AI25" s="12">
        <f t="shared" si="19"/>
        <v>0</v>
      </c>
    </row>
    <row r="26" spans="2:35" ht="15" customHeight="1" thickBot="1" x14ac:dyDescent="0.3">
      <c r="B26" s="24" t="str">
        <f>IF($G26=7,Inscrição!B30,"")</f>
        <v/>
      </c>
      <c r="C26" s="46" t="str">
        <f>IF($G26=7,Inscrição!C30,"")</f>
        <v/>
      </c>
      <c r="D26" s="24" t="str">
        <f>IF($G26=7,Inscrição!F30,"")</f>
        <v/>
      </c>
      <c r="E26" s="24" t="str">
        <f>IF($G26=7,Inscrição!G30,"")</f>
        <v/>
      </c>
      <c r="F26" s="24" t="str">
        <f>IF($G26=7,Inscrição!J30,"")</f>
        <v/>
      </c>
      <c r="G26" s="24">
        <f>Inscrição!K30</f>
        <v>6</v>
      </c>
      <c r="H26" s="24"/>
      <c r="I26" s="128" t="s">
        <v>19</v>
      </c>
      <c r="J26" s="42" t="str">
        <f t="shared" ref="J26" si="29">I26</f>
        <v>G</v>
      </c>
      <c r="K26" s="13" t="s">
        <v>39</v>
      </c>
      <c r="L26" s="38">
        <f t="shared" si="5"/>
        <v>0</v>
      </c>
      <c r="M26" s="38" t="str">
        <f t="shared" si="6"/>
        <v/>
      </c>
      <c r="N26" s="38">
        <f t="shared" si="7"/>
        <v>0</v>
      </c>
      <c r="O26" s="6"/>
      <c r="P26" s="38" t="str">
        <f t="shared" si="8"/>
        <v/>
      </c>
      <c r="Q26" s="38">
        <f t="shared" si="9"/>
        <v>0</v>
      </c>
      <c r="R26" s="6"/>
      <c r="S26" s="49" t="str">
        <f t="shared" si="2"/>
        <v/>
      </c>
      <c r="T26" s="12">
        <f t="shared" si="10"/>
        <v>0</v>
      </c>
      <c r="U26" s="12">
        <f t="shared" si="20"/>
        <v>0</v>
      </c>
      <c r="X26" s="12">
        <f t="shared" si="11"/>
        <v>0</v>
      </c>
      <c r="Y26" s="12">
        <f t="shared" si="12"/>
        <v>0</v>
      </c>
      <c r="Z26" s="12">
        <f t="shared" si="3"/>
        <v>0</v>
      </c>
      <c r="AA26" s="12">
        <f t="shared" si="13"/>
        <v>0</v>
      </c>
      <c r="AC26" s="12">
        <f t="shared" si="14"/>
        <v>0</v>
      </c>
      <c r="AD26" s="12">
        <f t="shared" si="15"/>
        <v>0</v>
      </c>
      <c r="AE26" s="12">
        <f t="shared" si="4"/>
        <v>0</v>
      </c>
      <c r="AF26" s="12">
        <f t="shared" si="16"/>
        <v>0</v>
      </c>
      <c r="AG26" s="44">
        <f t="shared" si="17"/>
        <v>0</v>
      </c>
      <c r="AH26" s="44">
        <f t="shared" si="18"/>
        <v>0</v>
      </c>
      <c r="AI26" s="12">
        <f t="shared" si="19"/>
        <v>0</v>
      </c>
    </row>
    <row r="27" spans="2:35" ht="15" customHeight="1" thickBot="1" x14ac:dyDescent="0.3">
      <c r="B27" s="24" t="str">
        <f>IF($G27=7,Inscrição!B31,"")</f>
        <v/>
      </c>
      <c r="C27" s="46" t="str">
        <f>IF($G27=7,Inscrição!C31,"")</f>
        <v/>
      </c>
      <c r="D27" s="24" t="str">
        <f>IF($G27=7,Inscrição!F31,"")</f>
        <v/>
      </c>
      <c r="E27" s="24" t="str">
        <f>IF($G27=7,Inscrição!G31,"")</f>
        <v/>
      </c>
      <c r="F27" s="24" t="str">
        <f>IF($G27=7,Inscrição!J31,"")</f>
        <v/>
      </c>
      <c r="G27" s="24">
        <f>Inscrição!K31</f>
        <v>6</v>
      </c>
      <c r="H27" s="24"/>
      <c r="I27" s="128"/>
      <c r="J27" s="42" t="str">
        <f t="shared" ref="J27" si="30">I26</f>
        <v>G</v>
      </c>
      <c r="K27" s="13" t="s">
        <v>40</v>
      </c>
      <c r="L27" s="38">
        <f t="shared" si="5"/>
        <v>0</v>
      </c>
      <c r="M27" s="38" t="str">
        <f t="shared" si="6"/>
        <v/>
      </c>
      <c r="N27" s="38">
        <f t="shared" si="7"/>
        <v>0</v>
      </c>
      <c r="O27" s="6"/>
      <c r="P27" s="38" t="str">
        <f t="shared" si="8"/>
        <v/>
      </c>
      <c r="Q27" s="38">
        <f t="shared" si="9"/>
        <v>0</v>
      </c>
      <c r="R27" s="6"/>
      <c r="S27" s="49" t="str">
        <f t="shared" si="2"/>
        <v/>
      </c>
      <c r="T27" s="12">
        <f t="shared" si="10"/>
        <v>0</v>
      </c>
      <c r="U27" s="12">
        <f t="shared" si="20"/>
        <v>0</v>
      </c>
      <c r="X27" s="12">
        <f t="shared" si="11"/>
        <v>0</v>
      </c>
      <c r="Y27" s="12">
        <f t="shared" si="12"/>
        <v>0</v>
      </c>
      <c r="Z27" s="12">
        <f t="shared" si="3"/>
        <v>0</v>
      </c>
      <c r="AA27" s="12">
        <f t="shared" si="13"/>
        <v>0</v>
      </c>
      <c r="AC27" s="12">
        <f t="shared" si="14"/>
        <v>0</v>
      </c>
      <c r="AD27" s="12">
        <f t="shared" si="15"/>
        <v>0</v>
      </c>
      <c r="AE27" s="12">
        <f t="shared" si="4"/>
        <v>0</v>
      </c>
      <c r="AF27" s="12">
        <f t="shared" si="16"/>
        <v>0</v>
      </c>
      <c r="AG27" s="44">
        <f t="shared" si="17"/>
        <v>0</v>
      </c>
      <c r="AH27" s="44">
        <f t="shared" si="18"/>
        <v>0</v>
      </c>
      <c r="AI27" s="12">
        <f t="shared" si="19"/>
        <v>0</v>
      </c>
    </row>
    <row r="28" spans="2:35" ht="15" customHeight="1" thickBot="1" x14ac:dyDescent="0.3">
      <c r="B28" s="24" t="str">
        <f>IF($G28=7,Inscrição!B32,"")</f>
        <v/>
      </c>
      <c r="C28" s="46" t="str">
        <f>IF($G28=7,Inscrição!C32,"")</f>
        <v/>
      </c>
      <c r="D28" s="24" t="str">
        <f>IF($G28=7,Inscrição!F32,"")</f>
        <v/>
      </c>
      <c r="E28" s="24" t="str">
        <f>IF($G28=7,Inscrição!G32,"")</f>
        <v/>
      </c>
      <c r="F28" s="24" t="str">
        <f>IF($G28=7,Inscrição!J32,"")</f>
        <v/>
      </c>
      <c r="G28" s="24">
        <f>Inscrição!K32</f>
        <v>6</v>
      </c>
      <c r="H28" s="24"/>
      <c r="I28" s="126" t="s">
        <v>20</v>
      </c>
      <c r="J28" s="42" t="str">
        <f t="shared" ref="J28" si="31">I28</f>
        <v>H</v>
      </c>
      <c r="K28" s="16" t="s">
        <v>39</v>
      </c>
      <c r="L28" s="38">
        <f t="shared" si="5"/>
        <v>0</v>
      </c>
      <c r="M28" s="38" t="str">
        <f t="shared" si="6"/>
        <v/>
      </c>
      <c r="N28" s="38">
        <f t="shared" si="7"/>
        <v>0</v>
      </c>
      <c r="O28" s="9"/>
      <c r="P28" s="38" t="str">
        <f t="shared" si="8"/>
        <v/>
      </c>
      <c r="Q28" s="38">
        <f t="shared" si="9"/>
        <v>0</v>
      </c>
      <c r="R28" s="9"/>
      <c r="S28" s="50" t="str">
        <f t="shared" si="2"/>
        <v/>
      </c>
      <c r="T28" s="12">
        <f t="shared" si="10"/>
        <v>0</v>
      </c>
      <c r="U28" s="12">
        <f t="shared" si="20"/>
        <v>0</v>
      </c>
      <c r="X28" s="12">
        <f t="shared" si="11"/>
        <v>0</v>
      </c>
      <c r="Y28" s="12">
        <f t="shared" si="12"/>
        <v>0</v>
      </c>
      <c r="Z28" s="12">
        <f t="shared" si="3"/>
        <v>0</v>
      </c>
      <c r="AA28" s="12">
        <f t="shared" si="13"/>
        <v>0</v>
      </c>
      <c r="AC28" s="12">
        <f t="shared" si="14"/>
        <v>0</v>
      </c>
      <c r="AD28" s="12">
        <f t="shared" si="15"/>
        <v>0</v>
      </c>
      <c r="AE28" s="12">
        <f t="shared" si="4"/>
        <v>0</v>
      </c>
      <c r="AF28" s="12">
        <f t="shared" si="16"/>
        <v>0</v>
      </c>
      <c r="AG28" s="44">
        <f t="shared" si="17"/>
        <v>0</v>
      </c>
      <c r="AH28" s="44">
        <f t="shared" si="18"/>
        <v>0</v>
      </c>
      <c r="AI28" s="12">
        <f t="shared" si="19"/>
        <v>0</v>
      </c>
    </row>
    <row r="29" spans="2:35" ht="15" customHeight="1" thickBot="1" x14ac:dyDescent="0.3">
      <c r="B29" s="24" t="str">
        <f>IF($G29=7,Inscrição!B33,"")</f>
        <v/>
      </c>
      <c r="C29" s="46" t="str">
        <f>IF($G29=7,Inscrição!C33,"")</f>
        <v/>
      </c>
      <c r="D29" s="24" t="str">
        <f>IF($G29=7,Inscrição!F33,"")</f>
        <v/>
      </c>
      <c r="E29" s="24" t="str">
        <f>IF($G29=7,Inscrição!G33,"")</f>
        <v/>
      </c>
      <c r="F29" s="24" t="str">
        <f>IF($G29=7,Inscrição!J33,"")</f>
        <v/>
      </c>
      <c r="G29" s="24">
        <f>Inscrição!K33</f>
        <v>6</v>
      </c>
      <c r="H29" s="24"/>
      <c r="I29" s="126"/>
      <c r="J29" s="42" t="str">
        <f t="shared" ref="J29" si="32">I28</f>
        <v>H</v>
      </c>
      <c r="K29" s="16" t="s">
        <v>40</v>
      </c>
      <c r="L29" s="38">
        <f t="shared" si="5"/>
        <v>0</v>
      </c>
      <c r="M29" s="38" t="str">
        <f t="shared" si="6"/>
        <v/>
      </c>
      <c r="N29" s="38">
        <f t="shared" si="7"/>
        <v>0</v>
      </c>
      <c r="O29" s="9"/>
      <c r="P29" s="38" t="str">
        <f t="shared" si="8"/>
        <v/>
      </c>
      <c r="Q29" s="38">
        <f t="shared" si="9"/>
        <v>0</v>
      </c>
      <c r="R29" s="9"/>
      <c r="S29" s="50" t="str">
        <f t="shared" si="2"/>
        <v/>
      </c>
      <c r="T29" s="12">
        <f t="shared" si="10"/>
        <v>0</v>
      </c>
      <c r="U29" s="12">
        <f t="shared" si="20"/>
        <v>0</v>
      </c>
      <c r="X29" s="12">
        <f t="shared" si="11"/>
        <v>0</v>
      </c>
      <c r="Y29" s="12">
        <f t="shared" si="12"/>
        <v>0</v>
      </c>
      <c r="Z29" s="12">
        <f t="shared" si="3"/>
        <v>0</v>
      </c>
      <c r="AA29" s="12">
        <f t="shared" si="13"/>
        <v>0</v>
      </c>
      <c r="AC29" s="12">
        <f t="shared" si="14"/>
        <v>0</v>
      </c>
      <c r="AD29" s="12">
        <f t="shared" si="15"/>
        <v>0</v>
      </c>
      <c r="AE29" s="12">
        <f t="shared" si="4"/>
        <v>0</v>
      </c>
      <c r="AF29" s="12">
        <f t="shared" si="16"/>
        <v>0</v>
      </c>
      <c r="AG29" s="44">
        <f t="shared" si="17"/>
        <v>0</v>
      </c>
      <c r="AH29" s="44">
        <f t="shared" si="18"/>
        <v>0</v>
      </c>
      <c r="AI29" s="12">
        <f t="shared" si="19"/>
        <v>0</v>
      </c>
    </row>
    <row r="30" spans="2:35" ht="15" customHeight="1" thickBot="1" x14ac:dyDescent="0.3">
      <c r="B30" s="24" t="str">
        <f>IF($G30=7,Inscrição!B34,"")</f>
        <v/>
      </c>
      <c r="C30" s="46" t="str">
        <f>IF($G30=7,Inscrição!C34,"")</f>
        <v/>
      </c>
      <c r="D30" s="24" t="str">
        <f>IF($G30=7,Inscrição!F34,"")</f>
        <v/>
      </c>
      <c r="E30" s="24" t="str">
        <f>IF($G30=7,Inscrição!G34,"")</f>
        <v/>
      </c>
      <c r="F30" s="24" t="str">
        <f>IF($G30=7,Inscrição!J34,"")</f>
        <v/>
      </c>
      <c r="G30" s="24">
        <f>Inscrição!K34</f>
        <v>6</v>
      </c>
      <c r="H30" s="24"/>
      <c r="I30" s="128" t="s">
        <v>22</v>
      </c>
      <c r="J30" s="42" t="str">
        <f t="shared" ref="J30" si="33">I30</f>
        <v>I</v>
      </c>
      <c r="K30" s="13" t="s">
        <v>39</v>
      </c>
      <c r="L30" s="38">
        <f t="shared" si="5"/>
        <v>0</v>
      </c>
      <c r="M30" s="38" t="str">
        <f t="shared" si="6"/>
        <v/>
      </c>
      <c r="N30" s="38">
        <f t="shared" si="7"/>
        <v>0</v>
      </c>
      <c r="O30" s="6"/>
      <c r="P30" s="38"/>
      <c r="Q30" s="38">
        <f t="shared" si="9"/>
        <v>0</v>
      </c>
      <c r="R30" s="6"/>
      <c r="S30" s="49" t="str">
        <f t="shared" si="2"/>
        <v/>
      </c>
      <c r="T30" s="12">
        <f t="shared" si="10"/>
        <v>0</v>
      </c>
      <c r="U30" s="12">
        <f t="shared" si="20"/>
        <v>0</v>
      </c>
      <c r="X30" s="12">
        <f t="shared" si="11"/>
        <v>0</v>
      </c>
      <c r="Y30" s="12">
        <f t="shared" si="12"/>
        <v>0</v>
      </c>
      <c r="Z30" s="12">
        <f>IF(N30&gt;0,IF(M30&lt;J30,1,0),0)</f>
        <v>0</v>
      </c>
      <c r="AA30" s="12">
        <f t="shared" si="13"/>
        <v>0</v>
      </c>
      <c r="AC30" s="12">
        <f t="shared" si="14"/>
        <v>0</v>
      </c>
      <c r="AD30" s="12">
        <f t="shared" si="15"/>
        <v>0</v>
      </c>
      <c r="AE30" s="12">
        <f>IF(Q30&gt;0,IF(P30&lt;J30,1,0),0)</f>
        <v>0</v>
      </c>
      <c r="AF30" s="12">
        <f t="shared" si="16"/>
        <v>0</v>
      </c>
      <c r="AG30" s="44">
        <f t="shared" si="17"/>
        <v>0</v>
      </c>
      <c r="AH30" s="44">
        <f t="shared" si="18"/>
        <v>0</v>
      </c>
      <c r="AI30" s="12">
        <f t="shared" si="19"/>
        <v>0</v>
      </c>
    </row>
    <row r="31" spans="2:35" ht="15" customHeight="1" thickBot="1" x14ac:dyDescent="0.3">
      <c r="B31" s="24" t="str">
        <f>IF($G31=7,Inscrição!B35,"")</f>
        <v/>
      </c>
      <c r="C31" s="46" t="str">
        <f>IF($G31=7,Inscrição!C35,"")</f>
        <v/>
      </c>
      <c r="D31" s="24" t="str">
        <f>IF($G31=7,Inscrição!F35,"")</f>
        <v/>
      </c>
      <c r="E31" s="24" t="str">
        <f>IF($G31=7,Inscrição!G35,"")</f>
        <v/>
      </c>
      <c r="F31" s="24" t="str">
        <f>IF($G31=7,Inscrição!J35,"")</f>
        <v/>
      </c>
      <c r="G31" s="24">
        <f>Inscrição!K35</f>
        <v>6</v>
      </c>
      <c r="H31" s="24"/>
      <c r="I31" s="128"/>
      <c r="J31" s="42" t="str">
        <f t="shared" ref="J31" si="34">I30</f>
        <v>I</v>
      </c>
      <c r="K31" s="13" t="s">
        <v>40</v>
      </c>
      <c r="L31" s="38">
        <f t="shared" si="5"/>
        <v>0</v>
      </c>
      <c r="M31" s="38" t="str">
        <f t="shared" si="6"/>
        <v/>
      </c>
      <c r="N31" s="38">
        <f t="shared" si="7"/>
        <v>0</v>
      </c>
      <c r="O31" s="6"/>
      <c r="P31" s="38" t="str">
        <f t="shared" si="8"/>
        <v/>
      </c>
      <c r="Q31" s="38">
        <f t="shared" si="9"/>
        <v>0</v>
      </c>
      <c r="R31" s="6"/>
      <c r="S31" s="49" t="str">
        <f t="shared" si="2"/>
        <v/>
      </c>
      <c r="T31" s="12">
        <f t="shared" si="10"/>
        <v>0</v>
      </c>
      <c r="U31" s="12">
        <f t="shared" si="20"/>
        <v>0</v>
      </c>
      <c r="X31" s="12">
        <f t="shared" si="11"/>
        <v>0</v>
      </c>
      <c r="Y31" s="12">
        <f t="shared" si="12"/>
        <v>0</v>
      </c>
      <c r="Z31" s="12">
        <f t="shared" ref="Z31:Z39" si="35">IF(N31&gt;0,IF(M31&lt;J31,1,0),0)</f>
        <v>0</v>
      </c>
      <c r="AA31" s="12">
        <f t="shared" si="13"/>
        <v>0</v>
      </c>
      <c r="AC31" s="12">
        <f t="shared" si="14"/>
        <v>0</v>
      </c>
      <c r="AD31" s="12">
        <f t="shared" si="15"/>
        <v>0</v>
      </c>
      <c r="AE31" s="12">
        <f t="shared" ref="AE31:AE39" si="36">IF(Q31&gt;0,IF(P31&lt;J31,1,0),0)</f>
        <v>0</v>
      </c>
      <c r="AF31" s="12">
        <f t="shared" si="16"/>
        <v>0</v>
      </c>
      <c r="AG31" s="44">
        <f t="shared" si="17"/>
        <v>0</v>
      </c>
      <c r="AH31" s="44">
        <f t="shared" si="18"/>
        <v>0</v>
      </c>
      <c r="AI31" s="12">
        <f t="shared" si="19"/>
        <v>0</v>
      </c>
    </row>
    <row r="32" spans="2:35" ht="15" customHeight="1" thickBot="1" x14ac:dyDescent="0.3">
      <c r="B32" s="24" t="str">
        <f>IF($G32=7,Inscrição!B36,"")</f>
        <v/>
      </c>
      <c r="C32" s="46" t="str">
        <f>IF($G32=7,Inscrição!C36,"")</f>
        <v/>
      </c>
      <c r="D32" s="24" t="str">
        <f>IF($G32=7,Inscrição!F36,"")</f>
        <v/>
      </c>
      <c r="E32" s="24" t="str">
        <f>IF($G32=7,Inscrição!G36,"")</f>
        <v/>
      </c>
      <c r="F32" s="24" t="str">
        <f>IF($G32=7,Inscrição!J36,"")</f>
        <v/>
      </c>
      <c r="G32" s="24">
        <f>Inscrição!K36</f>
        <v>6</v>
      </c>
      <c r="H32" s="24"/>
      <c r="I32" s="126" t="s">
        <v>11</v>
      </c>
      <c r="J32" s="42" t="str">
        <f t="shared" ref="J32" si="37">I32</f>
        <v>J</v>
      </c>
      <c r="K32" s="16" t="s">
        <v>39</v>
      </c>
      <c r="L32" s="38">
        <f t="shared" si="5"/>
        <v>0</v>
      </c>
      <c r="M32" s="38" t="str">
        <f t="shared" si="6"/>
        <v/>
      </c>
      <c r="N32" s="38">
        <f t="shared" si="7"/>
        <v>0</v>
      </c>
      <c r="O32" s="9"/>
      <c r="P32" s="38" t="str">
        <f t="shared" si="8"/>
        <v/>
      </c>
      <c r="Q32" s="38">
        <f t="shared" si="9"/>
        <v>0</v>
      </c>
      <c r="R32" s="9"/>
      <c r="S32" s="50" t="str">
        <f t="shared" si="2"/>
        <v/>
      </c>
      <c r="T32" s="12">
        <f t="shared" si="10"/>
        <v>0</v>
      </c>
      <c r="U32" s="12">
        <f t="shared" si="20"/>
        <v>0</v>
      </c>
      <c r="X32" s="12">
        <f t="shared" si="11"/>
        <v>0</v>
      </c>
      <c r="Y32" s="12">
        <f t="shared" si="12"/>
        <v>0</v>
      </c>
      <c r="Z32" s="12">
        <f t="shared" si="35"/>
        <v>0</v>
      </c>
      <c r="AA32" s="12">
        <f t="shared" si="13"/>
        <v>0</v>
      </c>
      <c r="AC32" s="12">
        <f t="shared" si="14"/>
        <v>0</v>
      </c>
      <c r="AD32" s="12">
        <f t="shared" si="15"/>
        <v>0</v>
      </c>
      <c r="AE32" s="12">
        <f t="shared" si="36"/>
        <v>0</v>
      </c>
      <c r="AF32" s="12">
        <f t="shared" si="16"/>
        <v>0</v>
      </c>
      <c r="AG32" s="44">
        <f t="shared" si="17"/>
        <v>0</v>
      </c>
      <c r="AH32" s="44">
        <f t="shared" si="18"/>
        <v>0</v>
      </c>
      <c r="AI32" s="12">
        <f t="shared" si="19"/>
        <v>0</v>
      </c>
    </row>
    <row r="33" spans="2:35" ht="15" customHeight="1" thickBot="1" x14ac:dyDescent="0.3">
      <c r="B33" s="24" t="str">
        <f>IF($G33=7,Inscrição!B37,"")</f>
        <v/>
      </c>
      <c r="C33" s="46" t="str">
        <f>IF($G33=7,Inscrição!C37,"")</f>
        <v/>
      </c>
      <c r="D33" s="24" t="str">
        <f>IF($G33=7,Inscrição!F37,"")</f>
        <v/>
      </c>
      <c r="E33" s="24" t="str">
        <f>IF($G33=7,Inscrição!G37,"")</f>
        <v/>
      </c>
      <c r="F33" s="24" t="str">
        <f>IF($G33=7,Inscrição!J37,"")</f>
        <v/>
      </c>
      <c r="G33" s="24">
        <f>Inscrição!K37</f>
        <v>6</v>
      </c>
      <c r="H33" s="24"/>
      <c r="I33" s="126"/>
      <c r="J33" s="42" t="str">
        <f t="shared" ref="J33" si="38">I32</f>
        <v>J</v>
      </c>
      <c r="K33" s="16" t="s">
        <v>40</v>
      </c>
      <c r="L33" s="38">
        <f t="shared" si="5"/>
        <v>0</v>
      </c>
      <c r="M33" s="38" t="str">
        <f t="shared" si="6"/>
        <v/>
      </c>
      <c r="N33" s="38">
        <f t="shared" si="7"/>
        <v>0</v>
      </c>
      <c r="O33" s="9"/>
      <c r="P33" s="38" t="str">
        <f t="shared" si="8"/>
        <v/>
      </c>
      <c r="Q33" s="38">
        <f t="shared" si="9"/>
        <v>0</v>
      </c>
      <c r="R33" s="9"/>
      <c r="S33" s="50" t="str">
        <f t="shared" si="2"/>
        <v/>
      </c>
      <c r="T33" s="12">
        <f t="shared" si="10"/>
        <v>0</v>
      </c>
      <c r="U33" s="12">
        <f t="shared" si="20"/>
        <v>0</v>
      </c>
      <c r="X33" s="12">
        <f t="shared" si="11"/>
        <v>0</v>
      </c>
      <c r="Y33" s="12">
        <f t="shared" si="12"/>
        <v>0</v>
      </c>
      <c r="Z33" s="12">
        <f t="shared" si="35"/>
        <v>0</v>
      </c>
      <c r="AA33" s="12">
        <f t="shared" si="13"/>
        <v>0</v>
      </c>
      <c r="AC33" s="12">
        <f t="shared" si="14"/>
        <v>0</v>
      </c>
      <c r="AD33" s="12">
        <f t="shared" si="15"/>
        <v>0</v>
      </c>
      <c r="AE33" s="12">
        <f t="shared" si="36"/>
        <v>0</v>
      </c>
      <c r="AF33" s="12">
        <f t="shared" si="16"/>
        <v>0</v>
      </c>
      <c r="AG33" s="44">
        <f t="shared" si="17"/>
        <v>0</v>
      </c>
      <c r="AH33" s="44">
        <f t="shared" si="18"/>
        <v>0</v>
      </c>
      <c r="AI33" s="12">
        <f t="shared" si="19"/>
        <v>0</v>
      </c>
    </row>
    <row r="34" spans="2:35" ht="15" customHeight="1" thickBot="1" x14ac:dyDescent="0.3">
      <c r="B34" s="24" t="str">
        <f>IF($G34=7,Inscrição!B38,"")</f>
        <v/>
      </c>
      <c r="C34" s="46" t="str">
        <f>IF($G34=7,Inscrição!C38,"")</f>
        <v/>
      </c>
      <c r="D34" s="24" t="str">
        <f>IF($G34=7,Inscrição!F38,"")</f>
        <v/>
      </c>
      <c r="E34" s="24" t="str">
        <f>IF($G34=7,Inscrição!G38,"")</f>
        <v/>
      </c>
      <c r="F34" s="24" t="str">
        <f>IF($G34=7,Inscrição!J38,"")</f>
        <v/>
      </c>
      <c r="G34" s="24">
        <f>Inscrição!K38</f>
        <v>6</v>
      </c>
      <c r="H34" s="24"/>
      <c r="I34" s="128" t="s">
        <v>13</v>
      </c>
      <c r="J34" s="42" t="str">
        <f t="shared" ref="J34" si="39">I34</f>
        <v>L</v>
      </c>
      <c r="K34" s="13" t="s">
        <v>39</v>
      </c>
      <c r="L34" s="38">
        <f t="shared" si="5"/>
        <v>0</v>
      </c>
      <c r="M34" s="38" t="str">
        <f t="shared" si="6"/>
        <v/>
      </c>
      <c r="N34" s="38">
        <f t="shared" si="7"/>
        <v>0</v>
      </c>
      <c r="O34" s="6"/>
      <c r="P34" s="38" t="str">
        <f t="shared" si="8"/>
        <v/>
      </c>
      <c r="Q34" s="38">
        <f t="shared" si="9"/>
        <v>0</v>
      </c>
      <c r="R34" s="6"/>
      <c r="S34" s="49" t="str">
        <f t="shared" si="2"/>
        <v/>
      </c>
      <c r="T34" s="12">
        <f t="shared" si="10"/>
        <v>0</v>
      </c>
      <c r="U34" s="12">
        <f t="shared" si="20"/>
        <v>0</v>
      </c>
      <c r="X34" s="12">
        <f t="shared" si="11"/>
        <v>0</v>
      </c>
      <c r="Y34" s="12">
        <f t="shared" si="12"/>
        <v>0</v>
      </c>
      <c r="Z34" s="12">
        <f t="shared" si="35"/>
        <v>0</v>
      </c>
      <c r="AA34" s="12">
        <f t="shared" si="13"/>
        <v>0</v>
      </c>
      <c r="AC34" s="12">
        <f t="shared" si="14"/>
        <v>0</v>
      </c>
      <c r="AD34" s="12">
        <f t="shared" si="15"/>
        <v>0</v>
      </c>
      <c r="AE34" s="12">
        <f t="shared" si="36"/>
        <v>0</v>
      </c>
      <c r="AF34" s="12">
        <f t="shared" si="16"/>
        <v>0</v>
      </c>
      <c r="AG34" s="44">
        <f t="shared" si="17"/>
        <v>0</v>
      </c>
      <c r="AH34" s="44">
        <f t="shared" si="18"/>
        <v>0</v>
      </c>
      <c r="AI34" s="12">
        <f t="shared" si="19"/>
        <v>0</v>
      </c>
    </row>
    <row r="35" spans="2:35" ht="15" customHeight="1" thickBot="1" x14ac:dyDescent="0.3">
      <c r="B35" s="24" t="str">
        <f>IF($G35=7,Inscrição!B39,"")</f>
        <v/>
      </c>
      <c r="C35" s="46" t="str">
        <f>IF($G35=7,Inscrição!C39,"")</f>
        <v/>
      </c>
      <c r="D35" s="24" t="str">
        <f>IF($G35=7,Inscrição!F39,"")</f>
        <v/>
      </c>
      <c r="E35" s="24" t="str">
        <f>IF($G35=7,Inscrição!G39,"")</f>
        <v/>
      </c>
      <c r="F35" s="24" t="str">
        <f>IF($G35=7,Inscrição!J39,"")</f>
        <v/>
      </c>
      <c r="G35" s="24">
        <f>Inscrição!K39</f>
        <v>6</v>
      </c>
      <c r="H35" s="24"/>
      <c r="I35" s="128"/>
      <c r="J35" s="42" t="str">
        <f t="shared" ref="J35" si="40">I34</f>
        <v>L</v>
      </c>
      <c r="K35" s="13" t="s">
        <v>40</v>
      </c>
      <c r="L35" s="38">
        <f t="shared" si="5"/>
        <v>0</v>
      </c>
      <c r="M35" s="38" t="str">
        <f t="shared" si="6"/>
        <v/>
      </c>
      <c r="N35" s="38">
        <f t="shared" si="7"/>
        <v>0</v>
      </c>
      <c r="O35" s="6"/>
      <c r="P35" s="38" t="str">
        <f t="shared" si="8"/>
        <v/>
      </c>
      <c r="Q35" s="38">
        <f t="shared" si="9"/>
        <v>0</v>
      </c>
      <c r="R35" s="6"/>
      <c r="S35" s="49" t="str">
        <f t="shared" si="2"/>
        <v/>
      </c>
      <c r="T35" s="12">
        <f t="shared" si="10"/>
        <v>0</v>
      </c>
      <c r="U35" s="12">
        <f t="shared" si="20"/>
        <v>0</v>
      </c>
      <c r="X35" s="12">
        <f t="shared" si="11"/>
        <v>0</v>
      </c>
      <c r="Y35" s="12">
        <f t="shared" si="12"/>
        <v>0</v>
      </c>
      <c r="Z35" s="12">
        <f t="shared" si="35"/>
        <v>0</v>
      </c>
      <c r="AA35" s="12">
        <f t="shared" si="13"/>
        <v>0</v>
      </c>
      <c r="AC35" s="12">
        <f t="shared" si="14"/>
        <v>0</v>
      </c>
      <c r="AD35" s="12">
        <f t="shared" si="15"/>
        <v>0</v>
      </c>
      <c r="AE35" s="12">
        <f t="shared" si="36"/>
        <v>0</v>
      </c>
      <c r="AF35" s="12">
        <f t="shared" si="16"/>
        <v>0</v>
      </c>
      <c r="AG35" s="44">
        <f t="shared" si="17"/>
        <v>0</v>
      </c>
      <c r="AH35" s="44">
        <f t="shared" si="18"/>
        <v>0</v>
      </c>
      <c r="AI35" s="12">
        <f t="shared" si="19"/>
        <v>0</v>
      </c>
    </row>
    <row r="36" spans="2:35" ht="15" customHeight="1" thickBot="1" x14ac:dyDescent="0.3">
      <c r="B36" s="24" t="str">
        <f>IF($G36=7,Inscrição!B40,"")</f>
        <v/>
      </c>
      <c r="C36" s="46" t="str">
        <f>IF($G36=7,Inscrição!C40,"")</f>
        <v/>
      </c>
      <c r="D36" s="24" t="str">
        <f>IF($G36=7,Inscrição!F40,"")</f>
        <v/>
      </c>
      <c r="E36" s="24" t="str">
        <f>IF($G36=7,Inscrição!G40,"")</f>
        <v/>
      </c>
      <c r="F36" s="24" t="str">
        <f>IF($G36=7,Inscrição!J40,"")</f>
        <v/>
      </c>
      <c r="G36" s="24">
        <f>Inscrição!K40</f>
        <v>6</v>
      </c>
      <c r="H36" s="24"/>
      <c r="I36" s="126" t="s">
        <v>15</v>
      </c>
      <c r="J36" s="42" t="str">
        <f t="shared" ref="J36" si="41">I36</f>
        <v>M</v>
      </c>
      <c r="K36" s="16" t="s">
        <v>39</v>
      </c>
      <c r="L36" s="38">
        <f t="shared" si="5"/>
        <v>0</v>
      </c>
      <c r="M36" s="38" t="str">
        <f t="shared" si="6"/>
        <v/>
      </c>
      <c r="N36" s="38">
        <f t="shared" si="7"/>
        <v>0</v>
      </c>
      <c r="O36" s="9"/>
      <c r="P36" s="38" t="str">
        <f t="shared" si="8"/>
        <v/>
      </c>
      <c r="Q36" s="38">
        <f t="shared" si="9"/>
        <v>0</v>
      </c>
      <c r="R36" s="9"/>
      <c r="S36" s="50" t="str">
        <f t="shared" si="2"/>
        <v/>
      </c>
      <c r="T36" s="12">
        <f t="shared" si="10"/>
        <v>0</v>
      </c>
      <c r="U36" s="12">
        <f t="shared" si="20"/>
        <v>0</v>
      </c>
      <c r="X36" s="12">
        <f t="shared" si="11"/>
        <v>0</v>
      </c>
      <c r="Y36" s="12">
        <f t="shared" si="12"/>
        <v>0</v>
      </c>
      <c r="Z36" s="12">
        <f t="shared" si="35"/>
        <v>0</v>
      </c>
      <c r="AA36" s="12">
        <f t="shared" si="13"/>
        <v>0</v>
      </c>
      <c r="AC36" s="12">
        <f t="shared" si="14"/>
        <v>0</v>
      </c>
      <c r="AD36" s="12">
        <f t="shared" si="15"/>
        <v>0</v>
      </c>
      <c r="AE36" s="12">
        <f t="shared" si="36"/>
        <v>0</v>
      </c>
      <c r="AF36" s="12">
        <f t="shared" si="16"/>
        <v>0</v>
      </c>
      <c r="AG36" s="44">
        <f t="shared" si="17"/>
        <v>0</v>
      </c>
      <c r="AH36" s="44">
        <f t="shared" si="18"/>
        <v>0</v>
      </c>
      <c r="AI36" s="12">
        <f t="shared" si="19"/>
        <v>0</v>
      </c>
    </row>
    <row r="37" spans="2:35" ht="15" customHeight="1" thickBot="1" x14ac:dyDescent="0.3">
      <c r="B37" s="24" t="str">
        <f>IF($G37=7,Inscrição!B41,"")</f>
        <v/>
      </c>
      <c r="C37" s="46" t="str">
        <f>IF($G37=7,Inscrição!C41,"")</f>
        <v/>
      </c>
      <c r="D37" s="24" t="str">
        <f>IF($G37=7,Inscrição!F41,"")</f>
        <v/>
      </c>
      <c r="E37" s="24" t="str">
        <f>IF($G37=7,Inscrição!G41,"")</f>
        <v/>
      </c>
      <c r="F37" s="24" t="str">
        <f>IF($G37=7,Inscrição!J41,"")</f>
        <v/>
      </c>
      <c r="G37" s="24">
        <f>Inscrição!K41</f>
        <v>6</v>
      </c>
      <c r="H37" s="24"/>
      <c r="I37" s="126"/>
      <c r="J37" s="42" t="str">
        <f t="shared" ref="J37" si="42">I36</f>
        <v>M</v>
      </c>
      <c r="K37" s="16" t="s">
        <v>40</v>
      </c>
      <c r="L37" s="38">
        <f t="shared" si="5"/>
        <v>0</v>
      </c>
      <c r="M37" s="38" t="str">
        <f t="shared" si="6"/>
        <v/>
      </c>
      <c r="N37" s="38">
        <f t="shared" si="7"/>
        <v>0</v>
      </c>
      <c r="O37" s="9"/>
      <c r="P37" s="38" t="str">
        <f t="shared" si="8"/>
        <v/>
      </c>
      <c r="Q37" s="38">
        <f t="shared" si="9"/>
        <v>0</v>
      </c>
      <c r="R37" s="9"/>
      <c r="S37" s="50" t="str">
        <f t="shared" si="2"/>
        <v/>
      </c>
      <c r="T37" s="12">
        <f t="shared" si="10"/>
        <v>0</v>
      </c>
      <c r="U37" s="12">
        <f t="shared" si="20"/>
        <v>0</v>
      </c>
      <c r="X37" s="12">
        <f t="shared" si="11"/>
        <v>0</v>
      </c>
      <c r="Y37" s="12">
        <f t="shared" si="12"/>
        <v>0</v>
      </c>
      <c r="Z37" s="12">
        <f t="shared" si="35"/>
        <v>0</v>
      </c>
      <c r="AA37" s="12">
        <f t="shared" si="13"/>
        <v>0</v>
      </c>
      <c r="AC37" s="12">
        <f t="shared" si="14"/>
        <v>0</v>
      </c>
      <c r="AD37" s="12">
        <f t="shared" si="15"/>
        <v>0</v>
      </c>
      <c r="AE37" s="12">
        <f t="shared" si="36"/>
        <v>0</v>
      </c>
      <c r="AF37" s="12">
        <f t="shared" si="16"/>
        <v>0</v>
      </c>
      <c r="AG37" s="44">
        <f t="shared" si="17"/>
        <v>0</v>
      </c>
      <c r="AH37" s="44">
        <f t="shared" si="18"/>
        <v>0</v>
      </c>
      <c r="AI37" s="12">
        <f t="shared" si="19"/>
        <v>0</v>
      </c>
    </row>
    <row r="38" spans="2:35" ht="15" customHeight="1" thickBot="1" x14ac:dyDescent="0.3">
      <c r="B38" s="24" t="str">
        <f>IF($G38=7,Inscrição!B42,"")</f>
        <v/>
      </c>
      <c r="C38" s="46" t="str">
        <f>IF($G38=7,Inscrição!C42,"")</f>
        <v/>
      </c>
      <c r="D38" s="24" t="str">
        <f>IF($G38=7,Inscrição!F42,"")</f>
        <v/>
      </c>
      <c r="E38" s="24" t="str">
        <f>IF($G38=7,Inscrição!G42,"")</f>
        <v/>
      </c>
      <c r="F38" s="24" t="str">
        <f>IF($G38=7,Inscrição!J42,"")</f>
        <v/>
      </c>
      <c r="G38" s="24">
        <f>Inscrição!K42</f>
        <v>6</v>
      </c>
      <c r="H38" s="24"/>
      <c r="I38" s="128" t="s">
        <v>17</v>
      </c>
      <c r="J38" s="42" t="str">
        <f t="shared" ref="J38" si="43">I38</f>
        <v>N</v>
      </c>
      <c r="K38" s="13" t="s">
        <v>39</v>
      </c>
      <c r="L38" s="38">
        <f t="shared" si="5"/>
        <v>0</v>
      </c>
      <c r="M38" s="38" t="str">
        <f t="shared" si="6"/>
        <v/>
      </c>
      <c r="N38" s="38">
        <f t="shared" si="7"/>
        <v>0</v>
      </c>
      <c r="O38" s="6"/>
      <c r="P38" s="38" t="str">
        <f t="shared" si="8"/>
        <v/>
      </c>
      <c r="Q38" s="38">
        <f t="shared" si="9"/>
        <v>0</v>
      </c>
      <c r="R38" s="6"/>
      <c r="S38" s="49" t="str">
        <f t="shared" si="2"/>
        <v/>
      </c>
      <c r="T38" s="12">
        <f t="shared" si="10"/>
        <v>0</v>
      </c>
      <c r="U38" s="12">
        <f t="shared" si="20"/>
        <v>0</v>
      </c>
      <c r="X38" s="12">
        <f t="shared" si="11"/>
        <v>0</v>
      </c>
      <c r="Y38" s="12">
        <f t="shared" si="12"/>
        <v>0</v>
      </c>
      <c r="Z38" s="12">
        <f t="shared" si="35"/>
        <v>0</v>
      </c>
      <c r="AA38" s="12">
        <f t="shared" si="13"/>
        <v>0</v>
      </c>
      <c r="AC38" s="12">
        <f t="shared" si="14"/>
        <v>0</v>
      </c>
      <c r="AD38" s="12">
        <f t="shared" si="15"/>
        <v>0</v>
      </c>
      <c r="AE38" s="12">
        <f t="shared" si="36"/>
        <v>0</v>
      </c>
      <c r="AF38" s="12">
        <f t="shared" si="16"/>
        <v>0</v>
      </c>
      <c r="AG38" s="44">
        <f t="shared" si="17"/>
        <v>0</v>
      </c>
      <c r="AH38" s="44">
        <f t="shared" si="18"/>
        <v>0</v>
      </c>
      <c r="AI38" s="12">
        <f t="shared" si="19"/>
        <v>0</v>
      </c>
    </row>
    <row r="39" spans="2:35" ht="15" customHeight="1" thickBot="1" x14ac:dyDescent="0.3">
      <c r="B39" s="24" t="str">
        <f>IF($G39=7,Inscrição!B43,"")</f>
        <v/>
      </c>
      <c r="C39" s="46" t="str">
        <f>IF($G39=7,Inscrição!C43,"")</f>
        <v/>
      </c>
      <c r="D39" s="24" t="str">
        <f>IF($G39=7,Inscrição!F43,"")</f>
        <v/>
      </c>
      <c r="E39" s="24" t="str">
        <f>IF($G39=7,Inscrição!G43,"")</f>
        <v/>
      </c>
      <c r="F39" s="24" t="str">
        <f>IF($G39=7,Inscrição!J43,"")</f>
        <v/>
      </c>
      <c r="G39" s="24">
        <f>Inscrição!K43</f>
        <v>6</v>
      </c>
      <c r="H39" s="24"/>
      <c r="I39" s="137"/>
      <c r="J39" s="42" t="str">
        <f t="shared" ref="J39" si="44">I38</f>
        <v>N</v>
      </c>
      <c r="K39" s="28" t="s">
        <v>40</v>
      </c>
      <c r="L39" s="38">
        <f t="shared" si="5"/>
        <v>0</v>
      </c>
      <c r="M39" s="38" t="str">
        <f t="shared" si="6"/>
        <v/>
      </c>
      <c r="N39" s="38">
        <f t="shared" si="7"/>
        <v>0</v>
      </c>
      <c r="O39" s="32"/>
      <c r="P39" s="38" t="str">
        <f t="shared" si="8"/>
        <v/>
      </c>
      <c r="Q39" s="38">
        <f t="shared" si="9"/>
        <v>0</v>
      </c>
      <c r="R39" s="32"/>
      <c r="S39" s="51" t="str">
        <f t="shared" si="2"/>
        <v/>
      </c>
      <c r="T39" s="12">
        <f t="shared" si="10"/>
        <v>0</v>
      </c>
      <c r="U39" s="12">
        <f t="shared" si="20"/>
        <v>0</v>
      </c>
      <c r="X39" s="12">
        <f t="shared" si="11"/>
        <v>0</v>
      </c>
      <c r="Y39" s="12">
        <f t="shared" si="12"/>
        <v>0</v>
      </c>
      <c r="Z39" s="12">
        <f t="shared" si="35"/>
        <v>0</v>
      </c>
      <c r="AA39" s="12">
        <f t="shared" si="13"/>
        <v>0</v>
      </c>
      <c r="AC39" s="12">
        <f t="shared" si="14"/>
        <v>0</v>
      </c>
      <c r="AD39" s="12">
        <f t="shared" si="15"/>
        <v>0</v>
      </c>
      <c r="AE39" s="12">
        <f t="shared" si="36"/>
        <v>0</v>
      </c>
      <c r="AF39" s="12">
        <f t="shared" si="16"/>
        <v>0</v>
      </c>
      <c r="AG39" s="44">
        <f t="shared" si="17"/>
        <v>0</v>
      </c>
      <c r="AH39" s="44">
        <f t="shared" si="18"/>
        <v>0</v>
      </c>
      <c r="AI39" s="12">
        <f t="shared" si="19"/>
        <v>0</v>
      </c>
    </row>
    <row r="40" spans="2:35" ht="15" customHeight="1" x14ac:dyDescent="0.25">
      <c r="B40" s="24" t="str">
        <f>IF($G40=7,Inscrição!B44,"")</f>
        <v/>
      </c>
      <c r="C40" s="46" t="str">
        <f>IF($G40=7,Inscrição!C44,"")</f>
        <v/>
      </c>
      <c r="D40" s="24" t="str">
        <f>IF($G40=7,Inscrição!F44,"")</f>
        <v/>
      </c>
      <c r="E40" s="24" t="str">
        <f>IF($G40=7,Inscrição!G44,"")</f>
        <v/>
      </c>
      <c r="F40" s="24" t="str">
        <f>IF($G40=7,Inscrição!J44,"")</f>
        <v/>
      </c>
      <c r="G40" s="24">
        <f>Inscrição!K44</f>
        <v>6</v>
      </c>
      <c r="H40" s="24"/>
    </row>
    <row r="41" spans="2:35" ht="15" customHeight="1" x14ac:dyDescent="0.25">
      <c r="B41" s="24" t="str">
        <f>IF($G41=7,Inscrição!B45,"")</f>
        <v/>
      </c>
      <c r="C41" s="46" t="str">
        <f>IF($G41=7,Inscrição!C45,"")</f>
        <v/>
      </c>
      <c r="D41" s="24" t="str">
        <f>IF($G41=7,Inscrição!F45,"")</f>
        <v/>
      </c>
      <c r="E41" s="24" t="str">
        <f>IF($G41=7,Inscrição!G45,"")</f>
        <v/>
      </c>
      <c r="F41" s="24" t="str">
        <f>IF($G41=7,Inscrição!J45,"")</f>
        <v/>
      </c>
      <c r="G41" s="24">
        <f>Inscrição!K45</f>
        <v>6</v>
      </c>
      <c r="H41" s="24"/>
    </row>
    <row r="42" spans="2:35" ht="15" customHeight="1" x14ac:dyDescent="0.25">
      <c r="B42" s="24" t="str">
        <f>IF($G42=7,Inscrição!B46,"")</f>
        <v/>
      </c>
      <c r="C42" s="46" t="str">
        <f>IF($G42=7,Inscrição!C46,"")</f>
        <v/>
      </c>
      <c r="D42" s="24" t="str">
        <f>IF($G42=7,Inscrição!F46,"")</f>
        <v/>
      </c>
      <c r="E42" s="24" t="str">
        <f>IF($G42=7,Inscrição!G46,"")</f>
        <v/>
      </c>
      <c r="F42" s="24" t="str">
        <f>IF($G42=7,Inscrição!J46,"")</f>
        <v/>
      </c>
      <c r="G42" s="24">
        <f>Inscrição!K46</f>
        <v>6</v>
      </c>
      <c r="H42" s="24"/>
    </row>
    <row r="43" spans="2:35" ht="15" customHeight="1" x14ac:dyDescent="0.25">
      <c r="B43" s="24" t="str">
        <f>IF($G43=7,Inscrição!B47,"")</f>
        <v/>
      </c>
      <c r="C43" s="46" t="str">
        <f>IF($G43=7,Inscrição!C47,"")</f>
        <v/>
      </c>
      <c r="D43" s="24" t="str">
        <f>IF($G43=7,Inscrição!F47,"")</f>
        <v/>
      </c>
      <c r="E43" s="24" t="str">
        <f>IF($G43=7,Inscrição!G47,"")</f>
        <v/>
      </c>
      <c r="F43" s="24" t="str">
        <f>IF($G43=7,Inscrição!J47,"")</f>
        <v/>
      </c>
      <c r="G43" s="24">
        <f>Inscrição!K47</f>
        <v>6</v>
      </c>
      <c r="H43" s="24"/>
    </row>
    <row r="44" spans="2:35" x14ac:dyDescent="0.25">
      <c r="B44" s="24" t="str">
        <f>IF($G44=7,Inscrição!B48,"")</f>
        <v/>
      </c>
      <c r="C44" s="46" t="str">
        <f>IF($G44=7,Inscrição!C48,"")</f>
        <v/>
      </c>
      <c r="D44" s="24" t="str">
        <f>IF($G44=7,Inscrição!F48,"")</f>
        <v/>
      </c>
      <c r="E44" s="24" t="str">
        <f>IF($G44=7,Inscrição!G48,"")</f>
        <v/>
      </c>
      <c r="F44" s="24" t="str">
        <f>IF($G44=7,Inscrição!J48,"")</f>
        <v/>
      </c>
      <c r="G44" s="24">
        <f>Inscrição!K48</f>
        <v>6</v>
      </c>
      <c r="H44" s="24"/>
    </row>
    <row r="45" spans="2:35" x14ac:dyDescent="0.25">
      <c r="B45" s="24" t="str">
        <f>IF($G45=7,Inscrição!B49,"")</f>
        <v/>
      </c>
      <c r="C45" s="46" t="str">
        <f>IF($G45=7,Inscrição!C49,"")</f>
        <v/>
      </c>
      <c r="D45" s="24" t="str">
        <f>IF($G45=7,Inscrição!F49,"")</f>
        <v/>
      </c>
      <c r="E45" s="24" t="str">
        <f>IF($G45=7,Inscrição!G49,"")</f>
        <v/>
      </c>
      <c r="F45" s="24" t="str">
        <f>IF($G45=7,Inscrição!J49,"")</f>
        <v/>
      </c>
      <c r="G45" s="24">
        <f>Inscrição!K49</f>
        <v>6</v>
      </c>
      <c r="H45" s="24"/>
    </row>
    <row r="46" spans="2:35" x14ac:dyDescent="0.25">
      <c r="B46" s="24" t="str">
        <f>IF($G46=7,Inscrição!B50,"")</f>
        <v/>
      </c>
      <c r="C46" s="46" t="str">
        <f>IF($G46=7,Inscrição!C50,"")</f>
        <v/>
      </c>
      <c r="D46" s="24" t="str">
        <f>IF($G46=7,Inscrição!F50,"")</f>
        <v/>
      </c>
      <c r="E46" s="24" t="str">
        <f>IF($G46=7,Inscrição!G50,"")</f>
        <v/>
      </c>
      <c r="F46" s="24" t="str">
        <f>IF($G46=7,Inscrição!J50,"")</f>
        <v/>
      </c>
      <c r="G46" s="24">
        <f>Inscrição!K50</f>
        <v>6</v>
      </c>
      <c r="H46" s="24"/>
    </row>
    <row r="47" spans="2:35" x14ac:dyDescent="0.25">
      <c r="B47" s="24" t="str">
        <f>IF($G47=7,Inscrição!B51,"")</f>
        <v/>
      </c>
      <c r="C47" s="46" t="str">
        <f>IF($G47=7,Inscrição!C51,"")</f>
        <v/>
      </c>
      <c r="D47" s="24" t="str">
        <f>IF($G47=7,Inscrição!F51,"")</f>
        <v/>
      </c>
      <c r="E47" s="24" t="str">
        <f>IF($G47=7,Inscrição!G51,"")</f>
        <v/>
      </c>
      <c r="F47" s="24" t="str">
        <f>IF($G47=7,Inscrição!J51,"")</f>
        <v/>
      </c>
      <c r="G47" s="24">
        <f>Inscrição!K51</f>
        <v>6</v>
      </c>
      <c r="H47" s="24"/>
    </row>
    <row r="48" spans="2:35" x14ac:dyDescent="0.25">
      <c r="B48" s="24" t="str">
        <f>IF($G48=7,Inscrição!B52,"")</f>
        <v/>
      </c>
      <c r="C48" s="46" t="str">
        <f>IF($G48=7,Inscrição!C52,"")</f>
        <v/>
      </c>
      <c r="D48" s="24" t="str">
        <f>IF($G48=7,Inscrição!F52,"")</f>
        <v/>
      </c>
      <c r="E48" s="24" t="str">
        <f>IF($G48=7,Inscrição!G52,"")</f>
        <v/>
      </c>
      <c r="F48" s="24" t="str">
        <f>IF($G48=7,Inscrição!J52,"")</f>
        <v/>
      </c>
      <c r="G48" s="24">
        <f>Inscrição!K52</f>
        <v>6</v>
      </c>
      <c r="H48" s="24"/>
    </row>
    <row r="49" spans="2:8" x14ac:dyDescent="0.25">
      <c r="B49" s="24" t="str">
        <f>IF($G49=7,Inscrição!B53,"")</f>
        <v/>
      </c>
      <c r="C49" s="46" t="str">
        <f>IF($G49=7,Inscrição!C53,"")</f>
        <v/>
      </c>
      <c r="D49" s="24" t="str">
        <f>IF($G49=7,Inscrição!F53,"")</f>
        <v/>
      </c>
      <c r="E49" s="24" t="str">
        <f>IF($G49=7,Inscrição!G53,"")</f>
        <v/>
      </c>
      <c r="F49" s="24" t="str">
        <f>IF($G49=7,Inscrição!J53,"")</f>
        <v/>
      </c>
      <c r="G49" s="24">
        <f>Inscrição!K53</f>
        <v>6</v>
      </c>
      <c r="H49" s="24"/>
    </row>
    <row r="50" spans="2:8" x14ac:dyDescent="0.25">
      <c r="B50" s="24" t="str">
        <f>IF($G50=7,Inscrição!B54,"")</f>
        <v/>
      </c>
      <c r="C50" s="46" t="str">
        <f>IF($G50=7,Inscrição!C54,"")</f>
        <v/>
      </c>
      <c r="D50" s="24" t="str">
        <f>IF($G50=7,Inscrição!F54,"")</f>
        <v/>
      </c>
      <c r="E50" s="24" t="str">
        <f>IF($G50=7,Inscrição!G54,"")</f>
        <v/>
      </c>
      <c r="F50" s="24" t="str">
        <f>IF($G50=7,Inscrição!J54,"")</f>
        <v/>
      </c>
      <c r="G50" s="24">
        <f>Inscrição!K54</f>
        <v>6</v>
      </c>
      <c r="H50" s="24"/>
    </row>
    <row r="51" spans="2:8" x14ac:dyDescent="0.25">
      <c r="B51" s="24" t="str">
        <f>IF($G51=7,Inscrição!B55,"")</f>
        <v/>
      </c>
      <c r="C51" s="46" t="str">
        <f>IF($G51=7,Inscrição!C55,"")</f>
        <v/>
      </c>
      <c r="D51" s="24" t="str">
        <f>IF($G51=7,Inscrição!F55,"")</f>
        <v/>
      </c>
      <c r="E51" s="24" t="str">
        <f>IF($G51=7,Inscrição!G55,"")</f>
        <v/>
      </c>
      <c r="F51" s="24" t="str">
        <f>IF($G51=7,Inscrição!J55,"")</f>
        <v/>
      </c>
      <c r="G51" s="24">
        <f>Inscrição!K55</f>
        <v>6</v>
      </c>
      <c r="H51" s="24"/>
    </row>
    <row r="52" spans="2:8" x14ac:dyDescent="0.25">
      <c r="B52" s="24" t="str">
        <f>IF($G52=7,Inscrição!B56,"")</f>
        <v/>
      </c>
      <c r="C52" s="46" t="str">
        <f>IF($G52=7,Inscrição!C56,"")</f>
        <v/>
      </c>
      <c r="D52" s="24" t="str">
        <f>IF($G52=7,Inscrição!F56,"")</f>
        <v/>
      </c>
      <c r="E52" s="24" t="str">
        <f>IF($G52=7,Inscrição!G56,"")</f>
        <v/>
      </c>
      <c r="F52" s="24" t="str">
        <f>IF($G52=7,Inscrição!J56,"")</f>
        <v/>
      </c>
      <c r="G52" s="24">
        <f>Inscrição!K56</f>
        <v>6</v>
      </c>
      <c r="H52" s="24"/>
    </row>
    <row r="53" spans="2:8" x14ac:dyDescent="0.25">
      <c r="B53" s="24" t="str">
        <f>IF($G53=7,Inscrição!B57,"")</f>
        <v/>
      </c>
      <c r="C53" s="46" t="str">
        <f>IF($G53=7,Inscrição!C57,"")</f>
        <v/>
      </c>
      <c r="D53" s="24" t="str">
        <f>IF($G53=7,Inscrição!F57,"")</f>
        <v/>
      </c>
      <c r="E53" s="24" t="str">
        <f>IF($G53=7,Inscrição!G57,"")</f>
        <v/>
      </c>
      <c r="F53" s="24" t="str">
        <f>IF($G53=7,Inscrição!J57,"")</f>
        <v/>
      </c>
      <c r="G53" s="24">
        <f>Inscrição!K57</f>
        <v>6</v>
      </c>
      <c r="H53" s="24"/>
    </row>
    <row r="54" spans="2:8" x14ac:dyDescent="0.25">
      <c r="B54" s="24" t="str">
        <f>IF($G54=7,Inscrição!B58,"")</f>
        <v/>
      </c>
      <c r="C54" s="46" t="str">
        <f>IF($G54=7,Inscrição!C58,"")</f>
        <v/>
      </c>
      <c r="D54" s="24" t="str">
        <f>IF($G54=7,Inscrição!F58,"")</f>
        <v/>
      </c>
      <c r="E54" s="24" t="str">
        <f>IF($G54=7,Inscrição!G58,"")</f>
        <v/>
      </c>
      <c r="F54" s="24" t="str">
        <f>IF($G54=7,Inscrição!J58,"")</f>
        <v/>
      </c>
      <c r="G54" s="24">
        <f>Inscrição!K58</f>
        <v>6</v>
      </c>
      <c r="H54" s="24"/>
    </row>
    <row r="55" spans="2:8" x14ac:dyDescent="0.25">
      <c r="B55" s="24" t="str">
        <f>IF($G55=7,Inscrição!B59,"")</f>
        <v/>
      </c>
      <c r="C55" s="46" t="str">
        <f>IF($G55=7,Inscrição!C59,"")</f>
        <v/>
      </c>
      <c r="D55" s="24" t="str">
        <f>IF($G55=7,Inscrição!F59,"")</f>
        <v/>
      </c>
      <c r="E55" s="24" t="str">
        <f>IF($G55=7,Inscrição!G59,"")</f>
        <v/>
      </c>
      <c r="F55" s="24" t="str">
        <f>IF($G55=7,Inscrição!J59,"")</f>
        <v/>
      </c>
      <c r="G55" s="24">
        <f>Inscrição!K59</f>
        <v>6</v>
      </c>
      <c r="H55" s="24"/>
    </row>
    <row r="56" spans="2:8" x14ac:dyDescent="0.25">
      <c r="B56" s="24" t="str">
        <f>IF($G56=7,Inscrição!B60,"")</f>
        <v/>
      </c>
      <c r="C56" s="46" t="str">
        <f>IF($G56=7,Inscrição!C60,"")</f>
        <v/>
      </c>
      <c r="D56" s="24" t="str">
        <f>IF($G56=7,Inscrição!F60,"")</f>
        <v/>
      </c>
      <c r="E56" s="24" t="str">
        <f>IF($G56=7,Inscrição!G60,"")</f>
        <v/>
      </c>
      <c r="F56" s="24" t="str">
        <f>IF($G56=7,Inscrição!J60,"")</f>
        <v/>
      </c>
      <c r="G56" s="24">
        <f>Inscrição!K60</f>
        <v>6</v>
      </c>
      <c r="H56" s="24"/>
    </row>
    <row r="57" spans="2:8" x14ac:dyDescent="0.25">
      <c r="B57" s="24" t="str">
        <f>IF($G57=7,Inscrição!B61,"")</f>
        <v/>
      </c>
      <c r="C57" s="46" t="str">
        <f>IF($G57=7,Inscrição!C61,"")</f>
        <v/>
      </c>
      <c r="D57" s="24" t="str">
        <f>IF($G57=7,Inscrição!F61,"")</f>
        <v/>
      </c>
      <c r="E57" s="24" t="str">
        <f>IF($G57=7,Inscrição!G61,"")</f>
        <v/>
      </c>
      <c r="F57" s="24" t="str">
        <f>IF($G57=7,Inscrição!J61,"")</f>
        <v/>
      </c>
      <c r="G57" s="24">
        <f>Inscrição!K61</f>
        <v>6</v>
      </c>
      <c r="H57" s="24"/>
    </row>
    <row r="58" spans="2:8" x14ac:dyDescent="0.25">
      <c r="B58" s="24" t="str">
        <f>IF($G58=7,Inscrição!B62,"")</f>
        <v/>
      </c>
      <c r="C58" s="46" t="str">
        <f>IF($G58=7,Inscrição!C62,"")</f>
        <v/>
      </c>
      <c r="D58" s="24" t="str">
        <f>IF($G58=7,Inscrição!F62,"")</f>
        <v/>
      </c>
      <c r="E58" s="24" t="str">
        <f>IF($G58=7,Inscrição!G62,"")</f>
        <v/>
      </c>
      <c r="F58" s="24" t="str">
        <f>IF($G58=7,Inscrição!J62,"")</f>
        <v/>
      </c>
      <c r="G58" s="24">
        <f>Inscrição!K62</f>
        <v>6</v>
      </c>
      <c r="H58" s="24"/>
    </row>
    <row r="59" spans="2:8" x14ac:dyDescent="0.25">
      <c r="B59" s="24" t="str">
        <f>IF($G59=7,Inscrição!B63,"")</f>
        <v/>
      </c>
      <c r="C59" s="46" t="str">
        <f>IF($G59=7,Inscrição!C63,"")</f>
        <v/>
      </c>
      <c r="D59" s="24" t="str">
        <f>IF($G59=7,Inscrição!F63,"")</f>
        <v/>
      </c>
      <c r="E59" s="24" t="str">
        <f>IF($G59=7,Inscrição!G63,"")</f>
        <v/>
      </c>
      <c r="F59" s="24" t="str">
        <f>IF($G59=7,Inscrição!J63,"")</f>
        <v/>
      </c>
      <c r="G59" s="24">
        <f>Inscrição!K63</f>
        <v>6</v>
      </c>
      <c r="H59" s="24"/>
    </row>
    <row r="60" spans="2:8" x14ac:dyDescent="0.25">
      <c r="B60" s="24" t="str">
        <f>IF($G60=7,Inscrição!B64,"")</f>
        <v/>
      </c>
      <c r="C60" s="46" t="str">
        <f>IF($G60=7,Inscrição!C64,"")</f>
        <v/>
      </c>
      <c r="D60" s="24" t="str">
        <f>IF($G60=7,Inscrição!F64,"")</f>
        <v/>
      </c>
      <c r="E60" s="24" t="str">
        <f>IF($G60=7,Inscrição!G64,"")</f>
        <v/>
      </c>
      <c r="F60" s="24" t="str">
        <f>IF($G60=7,Inscrição!J64,"")</f>
        <v/>
      </c>
      <c r="G60" s="24">
        <f>Inscrição!K64</f>
        <v>6</v>
      </c>
      <c r="H60" s="24"/>
    </row>
    <row r="61" spans="2:8" x14ac:dyDescent="0.25">
      <c r="B61" s="24" t="str">
        <f>IF($G61=7,Inscrição!B65,"")</f>
        <v/>
      </c>
      <c r="C61" s="46" t="str">
        <f>IF($G61=7,Inscrição!C65,"")</f>
        <v/>
      </c>
      <c r="D61" s="24" t="str">
        <f>IF($G61=7,Inscrição!F65,"")</f>
        <v/>
      </c>
      <c r="E61" s="24" t="str">
        <f>IF($G61=7,Inscrição!G65,"")</f>
        <v/>
      </c>
      <c r="F61" s="24" t="str">
        <f>IF($G61=7,Inscrição!J65,"")</f>
        <v/>
      </c>
      <c r="G61" s="24">
        <f>Inscrição!K65</f>
        <v>6</v>
      </c>
      <c r="H61" s="24"/>
    </row>
    <row r="62" spans="2:8" x14ac:dyDescent="0.25">
      <c r="B62" s="24" t="str">
        <f>IF($G62=7,Inscrição!B66,"")</f>
        <v/>
      </c>
      <c r="C62" s="46" t="str">
        <f>IF($G62=7,Inscrição!C66,"")</f>
        <v/>
      </c>
      <c r="D62" s="24" t="str">
        <f>IF($G62=7,Inscrição!F66,"")</f>
        <v/>
      </c>
      <c r="E62" s="24" t="str">
        <f>IF($G62=7,Inscrição!G66,"")</f>
        <v/>
      </c>
      <c r="F62" s="24" t="str">
        <f>IF($G62=7,Inscrição!J66,"")</f>
        <v/>
      </c>
      <c r="G62" s="24">
        <f>Inscrição!K66</f>
        <v>6</v>
      </c>
      <c r="H62" s="24"/>
    </row>
    <row r="63" spans="2:8" x14ac:dyDescent="0.25">
      <c r="B63" s="24" t="str">
        <f>IF($G63=7,Inscrição!B67,"")</f>
        <v/>
      </c>
      <c r="C63" s="46" t="str">
        <f>IF($G63=7,Inscrição!C67,"")</f>
        <v/>
      </c>
      <c r="D63" s="24" t="str">
        <f>IF($G63=7,Inscrição!F67,"")</f>
        <v/>
      </c>
      <c r="E63" s="24" t="str">
        <f>IF($G63=7,Inscrição!G67,"")</f>
        <v/>
      </c>
      <c r="F63" s="24" t="str">
        <f>IF($G63=7,Inscrição!J67,"")</f>
        <v/>
      </c>
      <c r="G63" s="24">
        <f>Inscrição!K67</f>
        <v>6</v>
      </c>
      <c r="H63" s="24"/>
    </row>
    <row r="64" spans="2:8" x14ac:dyDescent="0.25">
      <c r="B64" s="24" t="str">
        <f>IF($G64=7,Inscrição!B68,"")</f>
        <v/>
      </c>
      <c r="C64" s="46" t="str">
        <f>IF($G64=7,Inscrição!C68,"")</f>
        <v/>
      </c>
      <c r="D64" s="24" t="str">
        <f>IF($G64=7,Inscrição!F68,"")</f>
        <v/>
      </c>
      <c r="E64" s="24" t="str">
        <f>IF($G64=7,Inscrição!G68,"")</f>
        <v/>
      </c>
      <c r="F64" s="24" t="str">
        <f>IF($G64=7,Inscrição!J68,"")</f>
        <v/>
      </c>
      <c r="G64" s="24">
        <f>Inscrição!K68</f>
        <v>6</v>
      </c>
      <c r="H64" s="24"/>
    </row>
    <row r="65" spans="2:8" x14ac:dyDescent="0.25">
      <c r="B65" s="24" t="str">
        <f>IF($G65=7,Inscrição!B69,"")</f>
        <v/>
      </c>
      <c r="C65" s="46" t="str">
        <f>IF($G65=7,Inscrição!C69,"")</f>
        <v/>
      </c>
      <c r="D65" s="24" t="str">
        <f>IF($G65=7,Inscrição!F69,"")</f>
        <v/>
      </c>
      <c r="E65" s="24" t="str">
        <f>IF($G65=7,Inscrição!G69,"")</f>
        <v/>
      </c>
      <c r="F65" s="24" t="str">
        <f>IF($G65=7,Inscrição!J69,"")</f>
        <v/>
      </c>
      <c r="G65" s="24">
        <f>Inscrição!K69</f>
        <v>6</v>
      </c>
      <c r="H65" s="24"/>
    </row>
    <row r="66" spans="2:8" x14ac:dyDescent="0.25">
      <c r="B66" s="24" t="str">
        <f>IF($G66=7,Inscrição!B70,"")</f>
        <v/>
      </c>
      <c r="C66" s="46" t="str">
        <f>IF($G66=7,Inscrição!C70,"")</f>
        <v/>
      </c>
      <c r="D66" s="24" t="str">
        <f>IF($G66=7,Inscrição!F70,"")</f>
        <v/>
      </c>
      <c r="E66" s="24" t="str">
        <f>IF($G66=7,Inscrição!G70,"")</f>
        <v/>
      </c>
      <c r="F66" s="24" t="str">
        <f>IF($G66=7,Inscrição!J70,"")</f>
        <v/>
      </c>
      <c r="G66" s="24">
        <f>Inscrição!K70</f>
        <v>6</v>
      </c>
      <c r="H66" s="24"/>
    </row>
    <row r="67" spans="2:8" x14ac:dyDescent="0.25">
      <c r="B67" s="24" t="str">
        <f>IF($G67=7,Inscrição!B71,"")</f>
        <v/>
      </c>
      <c r="C67" s="46" t="str">
        <f>IF($G67=7,Inscrição!C71,"")</f>
        <v/>
      </c>
      <c r="D67" s="24" t="str">
        <f>IF($G67=7,Inscrição!F71,"")</f>
        <v/>
      </c>
      <c r="E67" s="24" t="str">
        <f>IF($G67=7,Inscrição!G71,"")</f>
        <v/>
      </c>
      <c r="F67" s="24" t="str">
        <f>IF($G67=7,Inscrição!J71,"")</f>
        <v/>
      </c>
      <c r="G67" s="24">
        <f>Inscrição!K71</f>
        <v>6</v>
      </c>
      <c r="H67" s="24"/>
    </row>
    <row r="68" spans="2:8" x14ac:dyDescent="0.25">
      <c r="B68" s="24" t="str">
        <f>IF($G68=7,Inscrição!B72,"")</f>
        <v/>
      </c>
      <c r="C68" s="46" t="str">
        <f>IF($G68=7,Inscrição!C72,"")</f>
        <v/>
      </c>
      <c r="D68" s="24" t="str">
        <f>IF($G68=7,Inscrição!F72,"")</f>
        <v/>
      </c>
      <c r="E68" s="24" t="str">
        <f>IF($G68=7,Inscrição!G72,"")</f>
        <v/>
      </c>
      <c r="F68" s="24" t="str">
        <f>IF($G68=7,Inscrição!J72,"")</f>
        <v/>
      </c>
      <c r="G68" s="24">
        <f>Inscrição!K72</f>
        <v>6</v>
      </c>
      <c r="H68" s="24"/>
    </row>
    <row r="69" spans="2:8" x14ac:dyDescent="0.25">
      <c r="B69" s="24" t="str">
        <f>IF($G69=7,Inscrição!B73,"")</f>
        <v/>
      </c>
      <c r="C69" s="46" t="str">
        <f>IF($G69=7,Inscrição!C73,"")</f>
        <v/>
      </c>
      <c r="D69" s="24" t="str">
        <f>IF($G69=7,Inscrição!F73,"")</f>
        <v/>
      </c>
      <c r="E69" s="24" t="str">
        <f>IF($G69=7,Inscrição!G73,"")</f>
        <v/>
      </c>
      <c r="F69" s="24" t="str">
        <f>IF($G69=7,Inscrição!J73,"")</f>
        <v/>
      </c>
      <c r="G69" s="24">
        <f>Inscrição!K73</f>
        <v>6</v>
      </c>
      <c r="H69" s="24"/>
    </row>
    <row r="70" spans="2:8" x14ac:dyDescent="0.25">
      <c r="B70" s="24" t="str">
        <f>IF($G70=7,Inscrição!B74,"")</f>
        <v/>
      </c>
      <c r="C70" s="46" t="str">
        <f>IF($G70=7,Inscrição!C74,"")</f>
        <v/>
      </c>
      <c r="D70" s="24" t="str">
        <f>IF($G70=7,Inscrição!F74,"")</f>
        <v/>
      </c>
      <c r="E70" s="24" t="str">
        <f>IF($G70=7,Inscrição!G74,"")</f>
        <v/>
      </c>
      <c r="F70" s="24" t="str">
        <f>IF($G70=7,Inscrição!J74,"")</f>
        <v/>
      </c>
      <c r="G70" s="24">
        <f>Inscrição!K74</f>
        <v>6</v>
      </c>
      <c r="H70" s="24"/>
    </row>
    <row r="71" spans="2:8" x14ac:dyDescent="0.25">
      <c r="B71" s="24" t="str">
        <f>IF($G71=7,Inscrição!B75,"")</f>
        <v/>
      </c>
      <c r="C71" s="46" t="str">
        <f>IF($G71=7,Inscrição!C75,"")</f>
        <v/>
      </c>
      <c r="D71" s="24" t="str">
        <f>IF($G71=7,Inscrição!F75,"")</f>
        <v/>
      </c>
      <c r="E71" s="24" t="str">
        <f>IF($G71=7,Inscrição!G75,"")</f>
        <v/>
      </c>
      <c r="F71" s="24" t="str">
        <f>IF($G71=7,Inscrição!J75,"")</f>
        <v/>
      </c>
      <c r="G71" s="24">
        <f>Inscrição!K75</f>
        <v>6</v>
      </c>
      <c r="H71" s="24"/>
    </row>
    <row r="72" spans="2:8" x14ac:dyDescent="0.25">
      <c r="B72" s="24" t="str">
        <f>IF($G72=7,Inscrição!B76,"")</f>
        <v/>
      </c>
      <c r="C72" s="46" t="str">
        <f>IF($G72=7,Inscrição!C76,"")</f>
        <v/>
      </c>
      <c r="D72" s="24" t="str">
        <f>IF($G72=7,Inscrição!F76,"")</f>
        <v/>
      </c>
      <c r="E72" s="24" t="str">
        <f>IF($G72=7,Inscrição!G76,"")</f>
        <v/>
      </c>
      <c r="F72" s="24" t="str">
        <f>IF($G72=7,Inscrição!J76,"")</f>
        <v/>
      </c>
      <c r="G72" s="24">
        <f>Inscrição!K76</f>
        <v>6</v>
      </c>
      <c r="H72" s="24"/>
    </row>
    <row r="73" spans="2:8" x14ac:dyDescent="0.25">
      <c r="B73" s="24" t="str">
        <f>IF($G73=7,Inscrição!B77,"")</f>
        <v/>
      </c>
      <c r="C73" s="46" t="str">
        <f>IF($G73=7,Inscrição!C77,"")</f>
        <v/>
      </c>
      <c r="D73" s="24" t="str">
        <f>IF($G73=7,Inscrição!F77,"")</f>
        <v/>
      </c>
      <c r="E73" s="24" t="str">
        <f>IF($G73=7,Inscrição!G77,"")</f>
        <v/>
      </c>
      <c r="F73" s="24" t="str">
        <f>IF($G73=7,Inscrição!J77,"")</f>
        <v/>
      </c>
      <c r="G73" s="24">
        <f>Inscrição!K77</f>
        <v>6</v>
      </c>
      <c r="H73" s="24"/>
    </row>
    <row r="74" spans="2:8" x14ac:dyDescent="0.25">
      <c r="B74" s="24" t="str">
        <f>IF($G74=7,Inscrição!B78,"")</f>
        <v/>
      </c>
      <c r="C74" s="46" t="str">
        <f>IF($G74=7,Inscrição!C78,"")</f>
        <v/>
      </c>
      <c r="D74" s="24" t="str">
        <f>IF($G74=7,Inscrição!F78,"")</f>
        <v/>
      </c>
      <c r="E74" s="24" t="str">
        <f>IF($G74=7,Inscrição!G78,"")</f>
        <v/>
      </c>
      <c r="F74" s="24" t="str">
        <f>IF($G74=7,Inscrição!J78,"")</f>
        <v/>
      </c>
      <c r="G74" s="24">
        <f>Inscrição!K78</f>
        <v>6</v>
      </c>
      <c r="H74" s="24"/>
    </row>
    <row r="75" spans="2:8" x14ac:dyDescent="0.25">
      <c r="B75" s="24" t="str">
        <f>IF($G75=7,Inscrição!B79,"")</f>
        <v/>
      </c>
      <c r="C75" s="46" t="str">
        <f>IF($G75=7,Inscrição!C79,"")</f>
        <v/>
      </c>
      <c r="D75" s="24" t="str">
        <f>IF($G75=7,Inscrição!F79,"")</f>
        <v/>
      </c>
      <c r="E75" s="24" t="str">
        <f>IF($G75=7,Inscrição!G79,"")</f>
        <v/>
      </c>
      <c r="F75" s="24" t="str">
        <f>IF($G75=7,Inscrição!J79,"")</f>
        <v/>
      </c>
      <c r="G75" s="24">
        <f>Inscrição!K79</f>
        <v>6</v>
      </c>
      <c r="H75" s="24"/>
    </row>
    <row r="76" spans="2:8" x14ac:dyDescent="0.25">
      <c r="B76" s="24" t="str">
        <f>IF($G76=7,Inscrição!B80,"")</f>
        <v/>
      </c>
      <c r="C76" s="46" t="str">
        <f>IF($G76=7,Inscrição!C80,"")</f>
        <v/>
      </c>
      <c r="D76" s="24" t="str">
        <f>IF($G76=7,Inscrição!F80,"")</f>
        <v/>
      </c>
      <c r="E76" s="24" t="str">
        <f>IF($G76=7,Inscrição!G80,"")</f>
        <v/>
      </c>
      <c r="F76" s="24" t="str">
        <f>IF($G76=7,Inscrição!J80,"")</f>
        <v/>
      </c>
      <c r="G76" s="24">
        <f>Inscrição!K80</f>
        <v>6</v>
      </c>
      <c r="H76" s="24"/>
    </row>
    <row r="77" spans="2:8" x14ac:dyDescent="0.25">
      <c r="B77" s="24" t="str">
        <f>IF($G77=7,Inscrição!B81,"")</f>
        <v/>
      </c>
      <c r="C77" s="46" t="str">
        <f>IF($G77=7,Inscrição!C81,"")</f>
        <v/>
      </c>
      <c r="D77" s="24" t="str">
        <f>IF($G77=7,Inscrição!F81,"")</f>
        <v/>
      </c>
      <c r="E77" s="24" t="str">
        <f>IF($G77=7,Inscrição!G81,"")</f>
        <v/>
      </c>
      <c r="F77" s="24" t="str">
        <f>IF($G77=7,Inscrição!J81,"")</f>
        <v/>
      </c>
      <c r="G77" s="24">
        <f>Inscrição!K81</f>
        <v>6</v>
      </c>
      <c r="H77" s="24"/>
    </row>
    <row r="78" spans="2:8" x14ac:dyDescent="0.25">
      <c r="B78" s="24" t="str">
        <f>IF($G78=7,Inscrição!B82,"")</f>
        <v/>
      </c>
      <c r="C78" s="46" t="str">
        <f>IF($G78=7,Inscrição!C82,"")</f>
        <v/>
      </c>
      <c r="D78" s="24" t="str">
        <f>IF($G78=7,Inscrição!F82,"")</f>
        <v/>
      </c>
      <c r="E78" s="24" t="str">
        <f>IF($G78=7,Inscrição!G82,"")</f>
        <v/>
      </c>
      <c r="F78" s="24" t="str">
        <f>IF($G78=7,Inscrição!J82,"")</f>
        <v/>
      </c>
      <c r="G78" s="24">
        <f>Inscrição!K82</f>
        <v>6</v>
      </c>
      <c r="H78" s="24"/>
    </row>
    <row r="79" spans="2:8" x14ac:dyDescent="0.25">
      <c r="B79" s="24" t="str">
        <f>IF($G79=7,Inscrição!B83,"")</f>
        <v/>
      </c>
      <c r="C79" s="46" t="str">
        <f>IF($G79=7,Inscrição!C83,"")</f>
        <v/>
      </c>
      <c r="D79" s="24" t="str">
        <f>IF($G79=7,Inscrição!F83,"")</f>
        <v/>
      </c>
      <c r="E79" s="24" t="str">
        <f>IF($G79=7,Inscrição!G83,"")</f>
        <v/>
      </c>
      <c r="F79" s="24" t="str">
        <f>IF($G79=7,Inscrição!J83,"")</f>
        <v/>
      </c>
      <c r="G79" s="24">
        <f>Inscrição!K83</f>
        <v>6</v>
      </c>
      <c r="H79" s="24"/>
    </row>
    <row r="80" spans="2:8" x14ac:dyDescent="0.25">
      <c r="B80" s="24" t="str">
        <f>IF($G80=7,Inscrição!B84,"")</f>
        <v/>
      </c>
      <c r="C80" s="46" t="str">
        <f>IF($G80=7,Inscrição!C84,"")</f>
        <v/>
      </c>
      <c r="D80" s="24" t="str">
        <f>IF($G80=7,Inscrição!F84,"")</f>
        <v/>
      </c>
      <c r="E80" s="24" t="str">
        <f>IF($G80=7,Inscrição!G84,"")</f>
        <v/>
      </c>
      <c r="F80" s="24" t="str">
        <f>IF($G80=7,Inscrição!J84,"")</f>
        <v/>
      </c>
      <c r="G80" s="24">
        <f>Inscrição!K84</f>
        <v>6</v>
      </c>
      <c r="H80" s="24"/>
    </row>
    <row r="81" spans="2:8" x14ac:dyDescent="0.25">
      <c r="B81" s="24" t="str">
        <f>IF($G81=7,Inscrição!B85,"")</f>
        <v/>
      </c>
      <c r="C81" s="46" t="str">
        <f>IF($G81=7,Inscrição!C85,"")</f>
        <v/>
      </c>
      <c r="D81" s="24" t="str">
        <f>IF($G81=7,Inscrição!F85,"")</f>
        <v/>
      </c>
      <c r="E81" s="24" t="str">
        <f>IF($G81=7,Inscrição!G85,"")</f>
        <v/>
      </c>
      <c r="F81" s="24" t="str">
        <f>IF($G81=7,Inscrição!J85,"")</f>
        <v/>
      </c>
      <c r="G81" s="24">
        <f>Inscrição!K85</f>
        <v>6</v>
      </c>
      <c r="H81" s="24"/>
    </row>
    <row r="82" spans="2:8" x14ac:dyDescent="0.25">
      <c r="B82" s="24" t="str">
        <f>IF($G82=7,Inscrição!B86,"")</f>
        <v/>
      </c>
      <c r="C82" s="46" t="str">
        <f>IF($G82=7,Inscrição!C86,"")</f>
        <v/>
      </c>
      <c r="D82" s="24" t="str">
        <f>IF($G82=7,Inscrição!F86,"")</f>
        <v/>
      </c>
      <c r="E82" s="24" t="str">
        <f>IF($G82=7,Inscrição!G86,"")</f>
        <v/>
      </c>
      <c r="F82" s="24" t="str">
        <f>IF($G82=7,Inscrição!J86,"")</f>
        <v/>
      </c>
      <c r="G82" s="24">
        <f>Inscrição!K86</f>
        <v>6</v>
      </c>
      <c r="H82" s="24"/>
    </row>
    <row r="83" spans="2:8" x14ac:dyDescent="0.25">
      <c r="B83" s="24" t="str">
        <f>IF($G83=7,Inscrição!B87,"")</f>
        <v/>
      </c>
      <c r="C83" s="46" t="str">
        <f>IF($G83=7,Inscrição!C87,"")</f>
        <v/>
      </c>
      <c r="D83" s="24" t="str">
        <f>IF($G83=7,Inscrição!F87,"")</f>
        <v/>
      </c>
      <c r="E83" s="24" t="str">
        <f>IF($G83=7,Inscrição!G87,"")</f>
        <v/>
      </c>
      <c r="F83" s="24" t="str">
        <f>IF($G83=7,Inscrição!J87,"")</f>
        <v/>
      </c>
      <c r="G83" s="24">
        <f>Inscrição!K87</f>
        <v>6</v>
      </c>
      <c r="H83" s="24"/>
    </row>
    <row r="84" spans="2:8" x14ac:dyDescent="0.25">
      <c r="B84" s="24" t="str">
        <f>IF($G84=7,Inscrição!B88,"")</f>
        <v/>
      </c>
      <c r="C84" s="46" t="str">
        <f>IF($G84=7,Inscrição!C88,"")</f>
        <v/>
      </c>
      <c r="D84" s="24" t="str">
        <f>IF($G84=7,Inscrição!F88,"")</f>
        <v/>
      </c>
      <c r="E84" s="24" t="str">
        <f>IF($G84=7,Inscrição!G88,"")</f>
        <v/>
      </c>
      <c r="F84" s="24" t="str">
        <f>IF($G84=7,Inscrição!J88,"")</f>
        <v/>
      </c>
      <c r="G84" s="24">
        <f>Inscrição!K88</f>
        <v>6</v>
      </c>
      <c r="H84" s="24"/>
    </row>
    <row r="85" spans="2:8" x14ac:dyDescent="0.25">
      <c r="B85" s="24" t="str">
        <f>IF($G85=7,Inscrição!B89,"")</f>
        <v/>
      </c>
      <c r="C85" s="46" t="str">
        <f>IF($G85=7,Inscrição!C89,"")</f>
        <v/>
      </c>
      <c r="D85" s="24" t="str">
        <f>IF($G85=7,Inscrição!F89,"")</f>
        <v/>
      </c>
      <c r="E85" s="24" t="str">
        <f>IF($G85=7,Inscrição!G89,"")</f>
        <v/>
      </c>
      <c r="F85" s="24" t="str">
        <f>IF($G85=7,Inscrição!J89,"")</f>
        <v/>
      </c>
      <c r="G85" s="24">
        <f>Inscrição!K89</f>
        <v>6</v>
      </c>
      <c r="H85" s="24"/>
    </row>
    <row r="86" spans="2:8" x14ac:dyDescent="0.25">
      <c r="B86" s="24" t="str">
        <f>IF($G86=7,Inscrição!B90,"")</f>
        <v/>
      </c>
      <c r="C86" s="46" t="str">
        <f>IF($G86=7,Inscrição!C90,"")</f>
        <v/>
      </c>
      <c r="D86" s="24" t="str">
        <f>IF($G86=7,Inscrição!F90,"")</f>
        <v/>
      </c>
      <c r="E86" s="24" t="str">
        <f>IF($G86=7,Inscrição!G90,"")</f>
        <v/>
      </c>
      <c r="F86" s="24" t="str">
        <f>IF($G86=7,Inscrição!J90,"")</f>
        <v/>
      </c>
      <c r="G86" s="24">
        <f>Inscrição!K90</f>
        <v>6</v>
      </c>
      <c r="H86" s="24"/>
    </row>
    <row r="87" spans="2:8" x14ac:dyDescent="0.25">
      <c r="B87" s="24" t="str">
        <f>IF($G87=7,Inscrição!B91,"")</f>
        <v/>
      </c>
      <c r="C87" s="46" t="str">
        <f>IF($G87=7,Inscrição!C91,"")</f>
        <v/>
      </c>
      <c r="D87" s="24" t="str">
        <f>IF($G87=7,Inscrição!F91,"")</f>
        <v/>
      </c>
      <c r="E87" s="24" t="str">
        <f>IF($G87=7,Inscrição!G91,"")</f>
        <v/>
      </c>
      <c r="F87" s="24" t="str">
        <f>IF($G87=7,Inscrição!J91,"")</f>
        <v/>
      </c>
      <c r="G87" s="24">
        <f>Inscrição!K91</f>
        <v>6</v>
      </c>
      <c r="H87" s="24"/>
    </row>
    <row r="88" spans="2:8" x14ac:dyDescent="0.25">
      <c r="B88" s="24" t="str">
        <f>IF($G88=7,Inscrição!B92,"")</f>
        <v/>
      </c>
      <c r="C88" s="46" t="str">
        <f>IF($G88=7,Inscrição!C92,"")</f>
        <v/>
      </c>
      <c r="D88" s="24" t="str">
        <f>IF($G88=7,Inscrição!F92,"")</f>
        <v/>
      </c>
      <c r="E88" s="24" t="str">
        <f>IF($G88=7,Inscrição!G92,"")</f>
        <v/>
      </c>
      <c r="F88" s="24" t="str">
        <f>IF($G88=7,Inscrição!J92,"")</f>
        <v/>
      </c>
      <c r="G88" s="24">
        <f>Inscrição!K92</f>
        <v>6</v>
      </c>
      <c r="H88" s="24"/>
    </row>
    <row r="89" spans="2:8" x14ac:dyDescent="0.25">
      <c r="B89" s="24" t="str">
        <f>IF($G89=7,Inscrição!B93,"")</f>
        <v/>
      </c>
      <c r="C89" s="46" t="str">
        <f>IF($G89=7,Inscrição!C93,"")</f>
        <v/>
      </c>
      <c r="D89" s="24" t="str">
        <f>IF($G89=7,Inscrição!F93,"")</f>
        <v/>
      </c>
      <c r="E89" s="24" t="str">
        <f>IF($G89=7,Inscrição!G93,"")</f>
        <v/>
      </c>
      <c r="F89" s="24" t="str">
        <f>IF($G89=7,Inscrição!J93,"")</f>
        <v/>
      </c>
      <c r="G89" s="24">
        <f>Inscrição!K93</f>
        <v>6</v>
      </c>
      <c r="H89" s="24"/>
    </row>
    <row r="90" spans="2:8" x14ac:dyDescent="0.25">
      <c r="B90" s="24" t="str">
        <f>IF($G90=7,Inscrição!B94,"")</f>
        <v/>
      </c>
      <c r="C90" s="46" t="str">
        <f>IF($G90=7,Inscrição!C94,"")</f>
        <v/>
      </c>
      <c r="D90" s="24" t="str">
        <f>IF($G90=7,Inscrição!F94,"")</f>
        <v/>
      </c>
      <c r="E90" s="24" t="str">
        <f>IF($G90=7,Inscrição!G94,"")</f>
        <v/>
      </c>
      <c r="F90" s="24" t="str">
        <f>IF($G90=7,Inscrição!J94,"")</f>
        <v/>
      </c>
      <c r="G90" s="24">
        <f>Inscrição!K94</f>
        <v>6</v>
      </c>
      <c r="H90" s="24"/>
    </row>
    <row r="91" spans="2:8" x14ac:dyDescent="0.25">
      <c r="B91" s="24" t="str">
        <f>IF($G91=7,Inscrição!B95,"")</f>
        <v/>
      </c>
      <c r="C91" s="46" t="str">
        <f>IF($G91=7,Inscrição!C95,"")</f>
        <v/>
      </c>
      <c r="D91" s="24" t="str">
        <f>IF($G91=7,Inscrição!F95,"")</f>
        <v/>
      </c>
      <c r="E91" s="24" t="str">
        <f>IF($G91=7,Inscrição!G95,"")</f>
        <v/>
      </c>
      <c r="F91" s="24" t="str">
        <f>IF($G91=7,Inscrição!J95,"")</f>
        <v/>
      </c>
      <c r="G91" s="24">
        <f>Inscrição!K95</f>
        <v>6</v>
      </c>
      <c r="H91" s="24"/>
    </row>
    <row r="92" spans="2:8" x14ac:dyDescent="0.25">
      <c r="B92" s="24" t="str">
        <f>IF($G92=7,Inscrição!B96,"")</f>
        <v/>
      </c>
      <c r="C92" s="46" t="str">
        <f>IF($G92=7,Inscrição!C96,"")</f>
        <v/>
      </c>
      <c r="D92" s="24" t="str">
        <f>IF($G92=7,Inscrição!F96,"")</f>
        <v/>
      </c>
      <c r="E92" s="24" t="str">
        <f>IF($G92=7,Inscrição!G96,"")</f>
        <v/>
      </c>
      <c r="F92" s="24" t="str">
        <f>IF($G92=7,Inscrição!J96,"")</f>
        <v/>
      </c>
      <c r="G92" s="24">
        <f>Inscrição!K96</f>
        <v>6</v>
      </c>
      <c r="H92" s="24"/>
    </row>
    <row r="93" spans="2:8" x14ac:dyDescent="0.25">
      <c r="B93" s="24" t="str">
        <f>IF($G93=7,Inscrição!B97,"")</f>
        <v/>
      </c>
      <c r="C93" s="46" t="str">
        <f>IF($G93=7,Inscrição!C97,"")</f>
        <v/>
      </c>
      <c r="D93" s="24" t="str">
        <f>IF($G93=7,Inscrição!F97,"")</f>
        <v/>
      </c>
      <c r="E93" s="24" t="str">
        <f>IF($G93=7,Inscrição!G97,"")</f>
        <v/>
      </c>
      <c r="F93" s="24" t="str">
        <f>IF($G93=7,Inscrição!J97,"")</f>
        <v/>
      </c>
      <c r="G93" s="24">
        <f>Inscrição!K97</f>
        <v>6</v>
      </c>
      <c r="H93" s="24"/>
    </row>
    <row r="94" spans="2:8" x14ac:dyDescent="0.25">
      <c r="B94" s="24" t="str">
        <f>IF($G94=7,Inscrição!B98,"")</f>
        <v/>
      </c>
      <c r="C94" s="46" t="str">
        <f>IF($G94=7,Inscrição!C98,"")</f>
        <v/>
      </c>
      <c r="D94" s="24" t="str">
        <f>IF($G94=7,Inscrição!F98,"")</f>
        <v/>
      </c>
      <c r="E94" s="24" t="str">
        <f>IF($G94=7,Inscrição!G98,"")</f>
        <v/>
      </c>
      <c r="F94" s="24" t="str">
        <f>IF($G94=7,Inscrição!J98,"")</f>
        <v/>
      </c>
      <c r="G94" s="24">
        <f>Inscrição!K98</f>
        <v>6</v>
      </c>
      <c r="H94" s="24"/>
    </row>
    <row r="95" spans="2:8" x14ac:dyDescent="0.25">
      <c r="B95" s="24" t="str">
        <f>IF($G95=7,Inscrição!B99,"")</f>
        <v/>
      </c>
      <c r="C95" s="46" t="str">
        <f>IF($G95=7,Inscrição!C99,"")</f>
        <v/>
      </c>
      <c r="D95" s="24" t="str">
        <f>IF($G95=7,Inscrição!F99,"")</f>
        <v/>
      </c>
      <c r="E95" s="24" t="str">
        <f>IF($G95=7,Inscrição!G99,"")</f>
        <v/>
      </c>
      <c r="F95" s="24" t="str">
        <f>IF($G95=7,Inscrição!J99,"")</f>
        <v/>
      </c>
      <c r="G95" s="24">
        <f>Inscrição!K99</f>
        <v>6</v>
      </c>
      <c r="H95" s="24"/>
    </row>
    <row r="96" spans="2:8" x14ac:dyDescent="0.25">
      <c r="B96" s="24" t="str">
        <f>IF($G96=7,Inscrição!B100,"")</f>
        <v/>
      </c>
      <c r="C96" s="46" t="str">
        <f>IF($G96=7,Inscrição!C100,"")</f>
        <v/>
      </c>
      <c r="D96" s="24" t="str">
        <f>IF($G96=7,Inscrição!F100,"")</f>
        <v/>
      </c>
      <c r="E96" s="24" t="str">
        <f>IF($G96=7,Inscrição!G100,"")</f>
        <v/>
      </c>
      <c r="F96" s="24" t="str">
        <f>IF($G96=7,Inscrição!J100,"")</f>
        <v/>
      </c>
      <c r="G96" s="24">
        <f>Inscrição!K100</f>
        <v>6</v>
      </c>
      <c r="H96" s="24"/>
    </row>
    <row r="97" spans="2:8" x14ac:dyDescent="0.25">
      <c r="B97" s="24" t="str">
        <f>IF($G97=7,Inscrição!B101,"")</f>
        <v/>
      </c>
      <c r="C97" s="46" t="str">
        <f>IF($G97=7,Inscrição!C101,"")</f>
        <v/>
      </c>
      <c r="D97" s="24" t="str">
        <f>IF($G97=7,Inscrição!F101,"")</f>
        <v/>
      </c>
      <c r="E97" s="24" t="str">
        <f>IF($G97=7,Inscrição!G101,"")</f>
        <v/>
      </c>
      <c r="F97" s="24" t="str">
        <f>IF($G97=7,Inscrição!J101,"")</f>
        <v/>
      </c>
      <c r="G97" s="24">
        <f>Inscrição!K101</f>
        <v>6</v>
      </c>
      <c r="H97" s="24"/>
    </row>
    <row r="98" spans="2:8" x14ac:dyDescent="0.25">
      <c r="B98" s="24" t="str">
        <f>IF($G98=7,Inscrição!B102,"")</f>
        <v/>
      </c>
      <c r="C98" s="46" t="str">
        <f>IF($G98=7,Inscrição!C102,"")</f>
        <v/>
      </c>
      <c r="D98" s="24" t="str">
        <f>IF($G98=7,Inscrição!F102,"")</f>
        <v/>
      </c>
      <c r="E98" s="24" t="str">
        <f>IF($G98=7,Inscrição!G102,"")</f>
        <v/>
      </c>
      <c r="F98" s="24" t="str">
        <f>IF($G98=7,Inscrição!J102,"")</f>
        <v/>
      </c>
      <c r="G98" s="24">
        <f>Inscrição!K102</f>
        <v>6</v>
      </c>
      <c r="H98" s="24"/>
    </row>
    <row r="99" spans="2:8" x14ac:dyDescent="0.25">
      <c r="B99" s="24" t="str">
        <f>IF($G99=7,Inscrição!B103,"")</f>
        <v/>
      </c>
      <c r="C99" s="46" t="str">
        <f>IF($G99=7,Inscrição!C103,"")</f>
        <v/>
      </c>
      <c r="D99" s="24" t="str">
        <f>IF($G99=7,Inscrição!F103,"")</f>
        <v/>
      </c>
      <c r="E99" s="24" t="str">
        <f>IF($G99=7,Inscrição!G103,"")</f>
        <v/>
      </c>
      <c r="F99" s="24" t="str">
        <f>IF($G99=7,Inscrição!J103,"")</f>
        <v/>
      </c>
      <c r="G99" s="24">
        <f>Inscrição!K103</f>
        <v>6</v>
      </c>
      <c r="H99" s="24"/>
    </row>
    <row r="100" spans="2:8" x14ac:dyDescent="0.25">
      <c r="B100" s="24" t="str">
        <f>IF($G100=7,Inscrição!B104,"")</f>
        <v/>
      </c>
      <c r="C100" s="46" t="str">
        <f>IF($G100=7,Inscrição!C104,"")</f>
        <v/>
      </c>
      <c r="D100" s="24" t="str">
        <f>IF($G100=7,Inscrição!F104,"")</f>
        <v/>
      </c>
      <c r="E100" s="24" t="str">
        <f>IF($G100=7,Inscrição!G104,"")</f>
        <v/>
      </c>
      <c r="F100" s="24" t="str">
        <f>IF($G100=7,Inscrição!J104,"")</f>
        <v/>
      </c>
      <c r="G100" s="24">
        <f>Inscrição!K104</f>
        <v>6</v>
      </c>
      <c r="H100" s="24"/>
    </row>
    <row r="101" spans="2:8" x14ac:dyDescent="0.25">
      <c r="B101" s="24" t="str">
        <f>IF($G101=7,Inscrição!B105,"")</f>
        <v/>
      </c>
      <c r="C101" s="46" t="str">
        <f>IF($G101=7,Inscrição!C105,"")</f>
        <v/>
      </c>
      <c r="D101" s="24" t="str">
        <f>IF($G101=7,Inscrição!F105,"")</f>
        <v/>
      </c>
      <c r="E101" s="24" t="str">
        <f>IF($G101=7,Inscrição!G105,"")</f>
        <v/>
      </c>
      <c r="F101" s="24" t="str">
        <f>IF($G101=7,Inscrição!J105,"")</f>
        <v/>
      </c>
      <c r="G101" s="24">
        <f>Inscrição!K105</f>
        <v>6</v>
      </c>
      <c r="H101" s="24"/>
    </row>
    <row r="102" spans="2:8" x14ac:dyDescent="0.25">
      <c r="B102" s="24" t="str">
        <f>IF($G102=7,Inscrição!B106,"")</f>
        <v/>
      </c>
      <c r="C102" s="46" t="str">
        <f>IF($G102=7,Inscrição!C106,"")</f>
        <v/>
      </c>
      <c r="D102" s="24" t="str">
        <f>IF($G102=7,Inscrição!F106,"")</f>
        <v/>
      </c>
      <c r="E102" s="24" t="str">
        <f>IF($G102=7,Inscrição!G106,"")</f>
        <v/>
      </c>
      <c r="F102" s="24" t="str">
        <f>IF($G102=7,Inscrição!J106,"")</f>
        <v/>
      </c>
      <c r="G102" s="24">
        <f>Inscrição!K106</f>
        <v>6</v>
      </c>
      <c r="H102" s="24"/>
    </row>
    <row r="103" spans="2:8" x14ac:dyDescent="0.25">
      <c r="B103" s="24" t="str">
        <f>IF($G103=7,Inscrição!B107,"")</f>
        <v/>
      </c>
      <c r="C103" s="46" t="str">
        <f>IF($G103=7,Inscrição!C107,"")</f>
        <v/>
      </c>
      <c r="D103" s="24" t="str">
        <f>IF($G103=7,Inscrição!F107,"")</f>
        <v/>
      </c>
      <c r="E103" s="24" t="str">
        <f>IF($G103=7,Inscrição!G107,"")</f>
        <v/>
      </c>
      <c r="F103" s="24" t="str">
        <f>IF($G103=7,Inscrição!J107,"")</f>
        <v/>
      </c>
      <c r="G103" s="24">
        <f>Inscrição!K107</f>
        <v>6</v>
      </c>
      <c r="H103" s="24"/>
    </row>
    <row r="104" spans="2:8" x14ac:dyDescent="0.25">
      <c r="B104" s="24" t="str">
        <f>IF($G104=7,Inscrição!B108,"")</f>
        <v/>
      </c>
      <c r="C104" s="46" t="str">
        <f>IF($G104=7,Inscrição!C108,"")</f>
        <v/>
      </c>
      <c r="D104" s="24" t="str">
        <f>IF($G104=7,Inscrição!F108,"")</f>
        <v/>
      </c>
      <c r="E104" s="24" t="str">
        <f>IF($G104=7,Inscrição!G108,"")</f>
        <v/>
      </c>
      <c r="F104" s="24" t="str">
        <f>IF($G104=7,Inscrição!J108,"")</f>
        <v/>
      </c>
      <c r="G104" s="24">
        <f>Inscrição!K108</f>
        <v>6</v>
      </c>
      <c r="H104" s="24"/>
    </row>
    <row r="105" spans="2:8" x14ac:dyDescent="0.25">
      <c r="B105" s="24" t="str">
        <f>IF($G105=7,Inscrição!B109,"")</f>
        <v/>
      </c>
      <c r="C105" s="46" t="str">
        <f>IF($G105=7,Inscrição!C109,"")</f>
        <v/>
      </c>
      <c r="D105" s="24" t="str">
        <f>IF($G105=7,Inscrição!F109,"")</f>
        <v/>
      </c>
      <c r="E105" s="24" t="str">
        <f>IF($G105=7,Inscrição!G109,"")</f>
        <v/>
      </c>
      <c r="F105" s="24" t="str">
        <f>IF($G105=7,Inscrição!J109,"")</f>
        <v/>
      </c>
      <c r="G105" s="24">
        <f>Inscrição!K109</f>
        <v>6</v>
      </c>
      <c r="H105" s="24"/>
    </row>
    <row r="106" spans="2:8" x14ac:dyDescent="0.25">
      <c r="B106" s="24" t="str">
        <f>IF($G106=7,Inscrição!B110,"")</f>
        <v/>
      </c>
      <c r="C106" s="46" t="str">
        <f>IF($G106=7,Inscrição!C110,"")</f>
        <v/>
      </c>
      <c r="D106" s="24" t="str">
        <f>IF($G106=7,Inscrição!F110,"")</f>
        <v/>
      </c>
      <c r="E106" s="24" t="str">
        <f>IF($G106=7,Inscrição!G110,"")</f>
        <v/>
      </c>
      <c r="F106" s="24" t="str">
        <f>IF($G106=7,Inscrição!J110,"")</f>
        <v/>
      </c>
      <c r="G106" s="24">
        <f>Inscrição!K110</f>
        <v>6</v>
      </c>
    </row>
    <row r="107" spans="2:8" x14ac:dyDescent="0.25">
      <c r="B107" s="24" t="str">
        <f>IF($G107=7,Inscrição!B111,"")</f>
        <v/>
      </c>
      <c r="C107" s="46" t="str">
        <f>IF($G107=7,Inscrição!C111,"")</f>
        <v/>
      </c>
      <c r="D107" s="24" t="str">
        <f>IF($G107=7,Inscrição!F111,"")</f>
        <v/>
      </c>
      <c r="E107" s="24" t="str">
        <f>IF($G107=7,Inscrição!G111,"")</f>
        <v/>
      </c>
      <c r="F107" s="24" t="str">
        <f>IF($G107=7,Inscrição!J111,"")</f>
        <v/>
      </c>
      <c r="G107" s="24">
        <f>Inscrição!K111</f>
        <v>6</v>
      </c>
    </row>
    <row r="108" spans="2:8" x14ac:dyDescent="0.25">
      <c r="B108" s="24"/>
      <c r="C108" s="46"/>
      <c r="D108" s="24"/>
      <c r="E108" s="24"/>
      <c r="F108" s="24"/>
      <c r="G108" s="24"/>
    </row>
    <row r="109" spans="2:8" x14ac:dyDescent="0.25">
      <c r="B109" s="24"/>
      <c r="C109" s="47"/>
      <c r="D109" s="24"/>
      <c r="E109" s="24"/>
      <c r="F109" s="24"/>
      <c r="G109" s="24"/>
    </row>
    <row r="110" spans="2:8" x14ac:dyDescent="0.25">
      <c r="B110" s="24"/>
      <c r="C110" s="47"/>
      <c r="D110" s="24"/>
      <c r="E110" s="24"/>
      <c r="F110" s="24"/>
      <c r="G110" s="24"/>
    </row>
    <row r="111" spans="2:8" x14ac:dyDescent="0.25">
      <c r="B111" s="24"/>
      <c r="C111" s="47"/>
      <c r="D111" s="24"/>
      <c r="E111" s="24"/>
      <c r="F111" s="24"/>
      <c r="G111" s="24"/>
    </row>
    <row r="112" spans="2:8" x14ac:dyDescent="0.25">
      <c r="B112" s="24"/>
      <c r="C112" s="47"/>
      <c r="D112" s="24"/>
      <c r="E112" s="24"/>
      <c r="F112" s="24"/>
      <c r="G112" s="24"/>
    </row>
  </sheetData>
  <sheetProtection algorithmName="SHA-512" hashValue="ITozftOIIRPwHBdDAZQAEpG4h/161I0LVsy3pkgBZC3TJhy3c64dncr8ES+n9O7JmDNuzP0rHtwXx+3bKFAF+Q==" saltValue="9f4CsMt+rsGp4Z0aNTkpiQ==" spinCount="100000" sheet="1" objects="1" scenarios="1"/>
  <mergeCells count="20">
    <mergeCell ref="I6:S6"/>
    <mergeCell ref="B6:F6"/>
    <mergeCell ref="T11:T12"/>
    <mergeCell ref="I38:I39"/>
    <mergeCell ref="I7:S7"/>
    <mergeCell ref="I8:S10"/>
    <mergeCell ref="I11:S12"/>
    <mergeCell ref="I32:I33"/>
    <mergeCell ref="I34:I35"/>
    <mergeCell ref="I36:I37"/>
    <mergeCell ref="I26:I27"/>
    <mergeCell ref="I28:I29"/>
    <mergeCell ref="I30:I31"/>
    <mergeCell ref="I20:I21"/>
    <mergeCell ref="I22:I23"/>
    <mergeCell ref="I24:I25"/>
    <mergeCell ref="I14:I15"/>
    <mergeCell ref="I16:I17"/>
    <mergeCell ref="I18:I19"/>
    <mergeCell ref="W7:W11"/>
  </mergeCells>
  <conditionalFormatting sqref="B8:F112">
    <cfRule type="expression" dxfId="99" priority="30">
      <formula>$G8=7</formula>
    </cfRule>
  </conditionalFormatting>
  <conditionalFormatting sqref="O14:O39">
    <cfRule type="expression" dxfId="98" priority="2">
      <formula>$AH14=1</formula>
    </cfRule>
    <cfRule type="expression" dxfId="97" priority="9">
      <formula>$AG14=1</formula>
    </cfRule>
    <cfRule type="expression" dxfId="96" priority="10">
      <formula>$AA14=1</formula>
    </cfRule>
    <cfRule type="expression" dxfId="95" priority="11">
      <formula>$Z14=1</formula>
    </cfRule>
    <cfRule type="expression" dxfId="94" priority="12">
      <formula>$Y14=1</formula>
    </cfRule>
    <cfRule type="expression" dxfId="93" priority="13">
      <formula>$X14=1</formula>
    </cfRule>
  </conditionalFormatting>
  <conditionalFormatting sqref="R14:R39">
    <cfRule type="expression" dxfId="92" priority="1">
      <formula>$AG14=1</formula>
    </cfRule>
    <cfRule type="expression" dxfId="91" priority="4">
      <formula>$AF14=1</formula>
    </cfRule>
    <cfRule type="expression" dxfId="90" priority="5">
      <formula>$AE14=1</formula>
    </cfRule>
    <cfRule type="expression" dxfId="89" priority="6">
      <formula>$AD14=1</formula>
    </cfRule>
    <cfRule type="expression" dxfId="88" priority="7">
      <formula>$AC14=1</formula>
    </cfRule>
    <cfRule type="expression" dxfId="87" priority="8">
      <formula>$AI14=1</formula>
    </cfRule>
  </conditionalFormatting>
  <conditionalFormatting sqref="I11:S12">
    <cfRule type="expression" dxfId="86" priority="3">
      <formula>$T11&lt;&gt;0</formula>
    </cfRule>
  </conditionalFormatting>
  <hyperlinks>
    <hyperlink ref="W7" location="Menu!A1" display="Menu" xr:uid="{D466B8B1-AD03-4262-93CD-B447F7396E17}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D92DE-5E7A-481F-8248-0379943ED628}">
  <sheetPr codeName="Planilha5"/>
  <dimension ref="B1:AI112"/>
  <sheetViews>
    <sheetView showGridLines="0" zoomScale="91" zoomScaleNormal="91" workbookViewId="0">
      <pane xSplit="7" ySplit="13" topLeftCell="H14" activePane="bottomRight" state="frozen"/>
      <selection activeCell="AL22" sqref="AL22"/>
      <selection pane="topRight" activeCell="AL22" sqref="AL22"/>
      <selection pane="bottomLeft" activeCell="AL22" sqref="AL22"/>
      <selection pane="bottomRight" activeCell="X1" sqref="X1:AI1048576"/>
    </sheetView>
  </sheetViews>
  <sheetFormatPr defaultRowHeight="15" x14ac:dyDescent="0.25"/>
  <cols>
    <col min="1" max="1" width="1.42578125" style="12" customWidth="1"/>
    <col min="2" max="2" width="5.85546875" style="10" customWidth="1"/>
    <col min="3" max="3" width="28.85546875" style="45" customWidth="1"/>
    <col min="4" max="4" width="6" style="44" customWidth="1"/>
    <col min="5" max="5" width="6.42578125" style="44" customWidth="1"/>
    <col min="6" max="6" width="9.140625" style="44" customWidth="1"/>
    <col min="7" max="7" width="6.85546875" style="44" hidden="1" customWidth="1"/>
    <col min="8" max="8" width="1.28515625" style="44" customWidth="1"/>
    <col min="9" max="9" width="10" style="12" customWidth="1"/>
    <col min="10" max="10" width="7" style="12" hidden="1" customWidth="1"/>
    <col min="11" max="11" width="10.85546875" style="12" customWidth="1"/>
    <col min="12" max="14" width="10.85546875" style="12" hidden="1" customWidth="1"/>
    <col min="15" max="15" width="10.85546875" style="44" customWidth="1"/>
    <col min="16" max="17" width="10.85546875" style="44" hidden="1" customWidth="1"/>
    <col min="18" max="18" width="10.85546875" style="44" customWidth="1"/>
    <col min="19" max="19" width="45.28515625" style="12" customWidth="1"/>
    <col min="20" max="20" width="5.7109375" style="12" hidden="1" customWidth="1"/>
    <col min="21" max="21" width="7" style="12" hidden="1" customWidth="1"/>
    <col min="22" max="22" width="1.7109375" style="12" customWidth="1"/>
    <col min="23" max="23" width="15.28515625" style="12" customWidth="1"/>
    <col min="24" max="32" width="4.5703125" style="12" hidden="1" customWidth="1"/>
    <col min="33" max="34" width="4.5703125" style="44" hidden="1" customWidth="1"/>
    <col min="35" max="35" width="4.5703125" style="12" hidden="1" customWidth="1"/>
    <col min="36" max="36" width="7.140625" style="12" customWidth="1"/>
    <col min="37" max="16384" width="9.140625" style="12"/>
  </cols>
  <sheetData>
    <row r="1" spans="2:35" ht="17.25" hidden="1" customHeight="1" x14ac:dyDescent="0.25">
      <c r="Y1" s="12">
        <v>0</v>
      </c>
      <c r="Z1" s="12" t="s">
        <v>76</v>
      </c>
    </row>
    <row r="2" spans="2:35" ht="17.25" hidden="1" customHeight="1" x14ac:dyDescent="0.25">
      <c r="Y2" s="12">
        <v>10</v>
      </c>
      <c r="Z2" s="12" t="e">
        <f>CONCATENATE("O atleta ", INDEX(O14:O39,MATCH(1,AH14:AH39,0),1)," é da categoria ",INDEX(M14:M39,MATCH(1,AH14:AH39,0),1)," e, desta forma, ele somente poderá compor a    SEGUNDA    dupla desta categoria e    SOMENTE SE    existir    APENAS    três atletas inscritos nesta categoria - Art 4º , § 8º do regulamento")</f>
        <v>#N/A</v>
      </c>
    </row>
    <row r="3" spans="2:35" ht="17.25" hidden="1" customHeight="1" x14ac:dyDescent="0.25">
      <c r="Y3" s="12">
        <v>11</v>
      </c>
      <c r="Z3" s="12" t="e">
        <f>CONCATENATE("O atleta ", INDEX(R14:R39,MATCH(1,AI14:AI39,0),1)," é da categoria ",INDEX(P14:P39,MATCH(1,AI14:AI39,0),1)," e, desta forma, ele somente poderá compor a    SEGUNDA    dupla desta categoria e    SOMENTE SE    existir    APENAS   três atletas inscritos nesta categoria - Art 4º , § 8º do regulamento")</f>
        <v>#N/A</v>
      </c>
    </row>
    <row r="4" spans="2:35" ht="17.25" hidden="1" customHeight="1" x14ac:dyDescent="0.25">
      <c r="Y4" s="12">
        <v>1</v>
      </c>
      <c r="Z4" s="12" t="s">
        <v>68</v>
      </c>
    </row>
    <row r="5" spans="2:35" ht="7.5" customHeight="1" thickBot="1" x14ac:dyDescent="0.3">
      <c r="Y5" s="12">
        <v>2</v>
      </c>
      <c r="Z5" s="12" t="s">
        <v>74</v>
      </c>
    </row>
    <row r="6" spans="2:35" ht="22.5" customHeight="1" thickBot="1" x14ac:dyDescent="0.3">
      <c r="B6" s="108" t="s">
        <v>66</v>
      </c>
      <c r="C6" s="108"/>
      <c r="D6" s="108"/>
      <c r="E6" s="108"/>
      <c r="F6" s="108"/>
      <c r="G6" s="33"/>
      <c r="H6" s="33"/>
      <c r="I6" s="132" t="s">
        <v>67</v>
      </c>
      <c r="J6" s="133"/>
      <c r="K6" s="134"/>
      <c r="L6" s="134"/>
      <c r="M6" s="134"/>
      <c r="N6" s="134"/>
      <c r="O6" s="134"/>
      <c r="P6" s="134"/>
      <c r="Q6" s="134"/>
      <c r="R6" s="134"/>
      <c r="S6" s="135"/>
      <c r="T6" s="29"/>
      <c r="U6" s="29"/>
      <c r="V6" s="29"/>
      <c r="Y6" s="12">
        <v>3</v>
      </c>
      <c r="Z6" s="12" t="e">
        <f>CONCATENATE("O atleta ", INDEX(O14:O39,MATCH(1,Z14:Z39,0),1)," é da categoria ",INDEX(M14:M39,MATCH(1,Z14:Z39,0),1)," e, desta forma, não pode competir nesta categoria")</f>
        <v>#N/A</v>
      </c>
    </row>
    <row r="7" spans="2:35" ht="18.75" customHeight="1" x14ac:dyDescent="0.25">
      <c r="B7" s="40" t="s">
        <v>1</v>
      </c>
      <c r="C7" s="17" t="s">
        <v>0</v>
      </c>
      <c r="D7" s="17" t="s">
        <v>4</v>
      </c>
      <c r="E7" s="17" t="s">
        <v>90</v>
      </c>
      <c r="F7" s="17" t="s">
        <v>7</v>
      </c>
      <c r="G7" s="34"/>
      <c r="H7" s="34"/>
      <c r="I7" s="138" t="s">
        <v>79</v>
      </c>
      <c r="J7" s="139"/>
      <c r="K7" s="139"/>
      <c r="L7" s="139"/>
      <c r="M7" s="139"/>
      <c r="N7" s="139"/>
      <c r="O7" s="139"/>
      <c r="P7" s="139"/>
      <c r="Q7" s="139"/>
      <c r="R7" s="139"/>
      <c r="S7" s="140"/>
      <c r="T7" s="30"/>
      <c r="U7" s="30"/>
      <c r="V7" s="30"/>
      <c r="W7" s="129" t="s">
        <v>53</v>
      </c>
      <c r="Y7" s="12">
        <v>4</v>
      </c>
      <c r="Z7" s="12" t="s">
        <v>89</v>
      </c>
    </row>
    <row r="8" spans="2:35" ht="15" customHeight="1" x14ac:dyDescent="0.25">
      <c r="B8" s="24" t="str">
        <f>IF($G8=7,Inscrição!B12,"")</f>
        <v/>
      </c>
      <c r="C8" s="46" t="str">
        <f>IF($G8=7,Inscrição!C12,"")</f>
        <v/>
      </c>
      <c r="D8" s="24" t="str">
        <f>IF($G8=7,Inscrição!F12,"")</f>
        <v/>
      </c>
      <c r="E8" s="24" t="str">
        <f>IF($G8=7,Inscrição!G12,"")</f>
        <v/>
      </c>
      <c r="F8" s="24" t="str">
        <f>IF($G8=7,Inscrição!J12,"")</f>
        <v/>
      </c>
      <c r="G8" s="24">
        <f>Inscrição!K12</f>
        <v>6</v>
      </c>
      <c r="H8" s="24"/>
      <c r="I8" s="141" t="s">
        <v>75</v>
      </c>
      <c r="J8" s="142"/>
      <c r="K8" s="142"/>
      <c r="L8" s="142"/>
      <c r="M8" s="142"/>
      <c r="N8" s="142"/>
      <c r="O8" s="142"/>
      <c r="P8" s="142"/>
      <c r="Q8" s="142"/>
      <c r="R8" s="142"/>
      <c r="S8" s="143"/>
      <c r="W8" s="130"/>
      <c r="Y8" s="12">
        <v>5</v>
      </c>
      <c r="Z8" s="12" t="s">
        <v>73</v>
      </c>
    </row>
    <row r="9" spans="2:35" ht="15" customHeight="1" x14ac:dyDescent="0.25">
      <c r="B9" s="24" t="str">
        <f>IF($G9=7,Inscrição!B13,"")</f>
        <v/>
      </c>
      <c r="C9" s="46" t="str">
        <f>IF($G9=7,Inscrição!C13,"")</f>
        <v/>
      </c>
      <c r="D9" s="24" t="str">
        <f>IF($G9=7,Inscrição!F13,"")</f>
        <v/>
      </c>
      <c r="E9" s="24" t="str">
        <f>IF($G9=7,Inscrição!G13,"")</f>
        <v/>
      </c>
      <c r="F9" s="24" t="str">
        <f>IF($G9=7,Inscrição!J13,"")</f>
        <v/>
      </c>
      <c r="G9" s="24">
        <f>Inscrição!K13</f>
        <v>6</v>
      </c>
      <c r="H9" s="24"/>
      <c r="I9" s="141"/>
      <c r="J9" s="142"/>
      <c r="K9" s="142"/>
      <c r="L9" s="142"/>
      <c r="M9" s="142"/>
      <c r="N9" s="142"/>
      <c r="O9" s="142"/>
      <c r="P9" s="142"/>
      <c r="Q9" s="142"/>
      <c r="R9" s="142"/>
      <c r="S9" s="143"/>
      <c r="W9" s="130"/>
      <c r="Y9" s="12">
        <v>6</v>
      </c>
      <c r="Z9" s="12" t="s">
        <v>68</v>
      </c>
    </row>
    <row r="10" spans="2:35" ht="15" customHeight="1" thickBot="1" x14ac:dyDescent="0.3">
      <c r="B10" s="24" t="str">
        <f>IF($G10=7,Inscrição!B14,"")</f>
        <v/>
      </c>
      <c r="C10" s="46" t="str">
        <f>IF($G10=7,Inscrição!C14,"")</f>
        <v/>
      </c>
      <c r="D10" s="24" t="str">
        <f>IF($G10=7,Inscrição!F14,"")</f>
        <v/>
      </c>
      <c r="E10" s="24" t="str">
        <f>IF($G10=7,Inscrição!G14,"")</f>
        <v/>
      </c>
      <c r="F10" s="24" t="str">
        <f>IF($G10=7,Inscrição!J14,"")</f>
        <v/>
      </c>
      <c r="G10" s="24">
        <f>Inscrição!K14</f>
        <v>6</v>
      </c>
      <c r="H10" s="24"/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143"/>
      <c r="W10" s="130"/>
      <c r="Y10" s="12">
        <v>7</v>
      </c>
      <c r="Z10" s="12" t="s">
        <v>74</v>
      </c>
    </row>
    <row r="11" spans="2:35" ht="23.25" customHeight="1" thickBot="1" x14ac:dyDescent="0.3">
      <c r="B11" s="24" t="str">
        <f>IF($G11=7,Inscrição!B15,"")</f>
        <v/>
      </c>
      <c r="C11" s="46" t="str">
        <f>IF($G11=7,Inscrição!C15,"")</f>
        <v/>
      </c>
      <c r="D11" s="24" t="str">
        <f>IF($G11=7,Inscrição!F15,"")</f>
        <v/>
      </c>
      <c r="E11" s="24" t="str">
        <f>IF($G11=7,Inscrição!G15,"")</f>
        <v/>
      </c>
      <c r="F11" s="24" t="str">
        <f>IF($G11=7,Inscrição!J15,"")</f>
        <v/>
      </c>
      <c r="G11" s="24">
        <f>Inscrição!K15</f>
        <v>6</v>
      </c>
      <c r="H11" s="24"/>
      <c r="I11" s="144" t="str">
        <f>INDEX(Z1:Z12,MATCH(T11,Y1:Y12,0),1)</f>
        <v>Se existir erro na inscrição, aparecerá uma mensagem AQUI!!!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6"/>
      <c r="T11" s="136">
        <f>IF(SUM(U14:U39)=0,0,INDEX(T14:T39,MATCH(1,U14:U39,0),1))</f>
        <v>0</v>
      </c>
      <c r="W11" s="131"/>
      <c r="Y11" s="12">
        <v>8</v>
      </c>
      <c r="Z11" s="12" t="e">
        <f>CONCATENATE("O atleta ", INDEX(R14:R39,MATCH(1,AE14:AE39,0),1)," é da categoria ",INDEX(P14:P39,MATCH(1,AE14:AE39,0),1)," e, desta forma, não pode competir nesta categoria")</f>
        <v>#N/A</v>
      </c>
    </row>
    <row r="12" spans="2:35" ht="23.25" customHeight="1" thickBot="1" x14ac:dyDescent="0.3">
      <c r="B12" s="24" t="str">
        <f>IF($G12=7,Inscrição!B16,"")</f>
        <v/>
      </c>
      <c r="C12" s="46" t="str">
        <f>IF($G12=7,Inscrição!C16,"")</f>
        <v/>
      </c>
      <c r="D12" s="24" t="str">
        <f>IF($G12=7,Inscrição!F16,"")</f>
        <v/>
      </c>
      <c r="E12" s="24" t="str">
        <f>IF($G12=7,Inscrição!G16,"")</f>
        <v/>
      </c>
      <c r="F12" s="24" t="str">
        <f>IF($G12=7,Inscrição!J16,"")</f>
        <v/>
      </c>
      <c r="G12" s="24">
        <f>Inscrição!K16</f>
        <v>6</v>
      </c>
      <c r="H12" s="24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9"/>
      <c r="T12" s="136"/>
      <c r="Y12" s="12">
        <v>9</v>
      </c>
      <c r="Z12" s="12" t="s">
        <v>89</v>
      </c>
    </row>
    <row r="13" spans="2:35" ht="18.75" customHeight="1" thickBot="1" x14ac:dyDescent="0.3">
      <c r="B13" s="24" t="str">
        <f>IF($G13=7,Inscrição!B17,"")</f>
        <v/>
      </c>
      <c r="C13" s="46" t="str">
        <f>IF($G13=7,Inscrição!C17,"")</f>
        <v/>
      </c>
      <c r="D13" s="24" t="str">
        <f>IF($G13=7,Inscrição!F17,"")</f>
        <v/>
      </c>
      <c r="E13" s="24" t="str">
        <f>IF($G13=7,Inscrição!G17,"")</f>
        <v/>
      </c>
      <c r="F13" s="24" t="str">
        <f>IF($G13=7,Inscrição!J17,"")</f>
        <v/>
      </c>
      <c r="G13" s="24">
        <f>Inscrição!K17</f>
        <v>6</v>
      </c>
      <c r="H13" s="24"/>
      <c r="I13" s="35" t="s">
        <v>5</v>
      </c>
      <c r="J13" s="41"/>
      <c r="K13" s="36" t="s">
        <v>37</v>
      </c>
      <c r="L13" s="36" t="s">
        <v>88</v>
      </c>
      <c r="M13" s="36" t="s">
        <v>69</v>
      </c>
      <c r="N13" s="36" t="s">
        <v>70</v>
      </c>
      <c r="O13" s="36" t="s">
        <v>41</v>
      </c>
      <c r="P13" s="36" t="s">
        <v>71</v>
      </c>
      <c r="Q13" s="36" t="s">
        <v>72</v>
      </c>
      <c r="R13" s="36" t="s">
        <v>38</v>
      </c>
      <c r="S13" s="37" t="s">
        <v>42</v>
      </c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2">
        <v>6</v>
      </c>
      <c r="AD13" s="12">
        <v>7</v>
      </c>
      <c r="AE13" s="12">
        <v>8</v>
      </c>
      <c r="AF13" s="12">
        <v>9</v>
      </c>
      <c r="AG13" s="44">
        <v>5</v>
      </c>
      <c r="AH13" s="44">
        <v>10</v>
      </c>
      <c r="AI13" s="12">
        <v>11</v>
      </c>
    </row>
    <row r="14" spans="2:35" ht="14.25" customHeight="1" thickBot="1" x14ac:dyDescent="0.3">
      <c r="B14" s="24" t="str">
        <f>IF($G14=7,Inscrição!B18,"")</f>
        <v/>
      </c>
      <c r="C14" s="46" t="str">
        <f>IF($G14=7,Inscrição!C18,"")</f>
        <v/>
      </c>
      <c r="D14" s="24" t="str">
        <f>IF($G14=7,Inscrição!F18,"")</f>
        <v/>
      </c>
      <c r="E14" s="24" t="str">
        <f>IF($G14=7,Inscrição!G18,"")</f>
        <v/>
      </c>
      <c r="F14" s="24" t="str">
        <f>IF($G14=7,Inscrição!J18,"")</f>
        <v/>
      </c>
      <c r="G14" s="24">
        <f>Inscrição!K18</f>
        <v>6</v>
      </c>
      <c r="H14" s="24"/>
      <c r="I14" s="127" t="s">
        <v>9</v>
      </c>
      <c r="J14" s="42" t="str">
        <f>I14</f>
        <v>A</v>
      </c>
      <c r="K14" s="38" t="s">
        <v>39</v>
      </c>
      <c r="L14" s="38">
        <f>IF(M14=J14,1,0)+IF(P14=J14,1,0)</f>
        <v>0</v>
      </c>
      <c r="M14" s="38" t="str">
        <f>IF(COUNTIF($B$8:$B$107,O14)&gt;0,INDEX($E$8:$E$107,MATCH(O14,$B$8:$B$107,0),1),"")</f>
        <v/>
      </c>
      <c r="N14" s="38">
        <f>COUNTIF($B$8:$B$107,O14)</f>
        <v>0</v>
      </c>
      <c r="O14" s="39"/>
      <c r="P14" s="38" t="str">
        <f t="shared" ref="P14:P39" si="0">IF(COUNTIF($B$8:$B$107,R14)&gt;0,INDEX($E$8:$E$107,MATCH(R14,$B$8:$B$107,0),1),"")</f>
        <v/>
      </c>
      <c r="Q14" s="38">
        <f t="shared" ref="Q14:Q39" si="1">COUNTIF($B$8:$B$107,R14)</f>
        <v>0</v>
      </c>
      <c r="R14" s="39"/>
      <c r="S14" s="48" t="str">
        <f t="shared" ref="S14:S39" si="2">CONCATENATE(IF(COUNTIF($B$8:$B$105,O14)&gt;0,CONCATENATE(INDEX($C$8:$C$105,MATCH(O14,$B$8:$B$105,0),1)," / "),""),IF(COUNTIF($B$8:$B$105,R14)&gt;0,INDEX($C$8:$C$105,MATCH(R14,$B$8:$B$105,0),1),""))</f>
        <v/>
      </c>
      <c r="T14" s="12">
        <f>IF(SUM(X14:AI14)&gt;0,INDEX($X$13:$AI$13,1,MATCH(1,X14:AI14,0)),0)</f>
        <v>0</v>
      </c>
      <c r="U14" s="12">
        <f>IF(T14&gt;0,1,0)</f>
        <v>0</v>
      </c>
      <c r="X14" s="12">
        <f>IF(AND(O14&gt;0,N14=0),1,0)</f>
        <v>0</v>
      </c>
      <c r="Y14" s="12">
        <f>IF((COUNTIF($O$14:$O$39,O14)+COUNTIF($R$14:$R$39,O14))&gt;1,1,0)</f>
        <v>0</v>
      </c>
      <c r="Z14" s="12">
        <f t="shared" ref="Z14:Z29" si="3">IF(N14&gt;0,IF(OR(M14&lt;J14,M14&gt;"H"),1,0),0)</f>
        <v>0</v>
      </c>
      <c r="AA14" s="12">
        <f>IF(N14&gt;0,IF(AND(M14&lt;&gt;"G",M14&lt;&gt;"H",M14&lt;&gt;"N",INDEX($F$8:$F$107,MATCH(O14,$B$8:$B$107,0),1)&lt;&gt;"S"),1,0),0)</f>
        <v>0</v>
      </c>
      <c r="AC14" s="12">
        <f>IF(AND(R14&gt;0,Q14=0),1,0)</f>
        <v>0</v>
      </c>
      <c r="AD14" s="12">
        <f>IF((COUNTIF($O$14:$O$39,R14)+COUNTIF($R$14:$R$39,R14))&gt;1,1,0)</f>
        <v>0</v>
      </c>
      <c r="AE14" s="12">
        <f t="shared" ref="AE14:AE29" si="4">IF(Q14&gt;0,IF(OR(P14&lt;J14,P14&gt;"H"),1,0),0)</f>
        <v>0</v>
      </c>
      <c r="AF14" s="12">
        <f>IF(Q14&gt;0,IF(AND(P14&lt;&gt;"G",P14&lt;&gt;"H",P14&lt;&gt;"N",INDEX($F$8:$F$107,MATCH(R14,$B$8:$B$107,0),1)&lt;&gt;"S"),1,0),0)</f>
        <v>0</v>
      </c>
      <c r="AG14" s="44">
        <f>IF(SUM(X14:AF14)&gt;0,0,IF(N14&lt;&gt;Q14,1,0))</f>
        <v>0</v>
      </c>
      <c r="AH14" s="44">
        <f>IF(AND($O14&gt;0,$R14&gt;0,SUM(X14:AG14)=0),IF(M14=$J14,0,IF(OR(COUNTIF($E$8:$E$112,$J14)=0,COUNTIF($E$8:$E$112,$J14)=2,COUNTIF($E$8:$E$112,$J14)&gt;SUMIF($J$14:$J$39,$J14,$L$14:$L$39)),1,0)),0)</f>
        <v>0</v>
      </c>
      <c r="AI14" s="12">
        <f>IF(AND($O14&gt;0,$R14&gt;0,SUM(X14:AH14)=0),IF(P14=$J14,0,IF(OR(COUNTIF($E$8:$E$112,$J14)=0,COUNTIF($E$8:$E$112,$J14)=2,COUNTIF($E$8:$E$112,$J14)&gt;SUMIF($J$14:$J$39,$J14,$L$14:$L$39)),1,0)),0)</f>
        <v>0</v>
      </c>
    </row>
    <row r="15" spans="2:35" ht="14.25" customHeight="1" thickBot="1" x14ac:dyDescent="0.3">
      <c r="B15" s="24" t="str">
        <f>IF($G15=7,Inscrição!B19,"")</f>
        <v/>
      </c>
      <c r="C15" s="46" t="str">
        <f>IF($G15=7,Inscrição!C19,"")</f>
        <v/>
      </c>
      <c r="D15" s="24" t="str">
        <f>IF($G15=7,Inscrição!F19,"")</f>
        <v/>
      </c>
      <c r="E15" s="24" t="str">
        <f>IF($G15=7,Inscrição!G19,"")</f>
        <v/>
      </c>
      <c r="F15" s="24" t="str">
        <f>IF($G15=7,Inscrição!J19,"")</f>
        <v/>
      </c>
      <c r="G15" s="24">
        <f>Inscrição!K19</f>
        <v>6</v>
      </c>
      <c r="H15" s="24"/>
      <c r="I15" s="128"/>
      <c r="J15" s="42" t="str">
        <f>I14</f>
        <v>A</v>
      </c>
      <c r="K15" s="13" t="s">
        <v>40</v>
      </c>
      <c r="L15" s="38">
        <f t="shared" ref="L15:L39" si="5">IF(M15=J15,1,0)+IF(P15=J15,1,0)</f>
        <v>0</v>
      </c>
      <c r="M15" s="38" t="str">
        <f t="shared" ref="M15:M39" si="6">IF(COUNTIF($B$8:$B$107,O15)&gt;0,INDEX($E$8:$E$107,MATCH(O15,$B$8:$B$107,0),1),"")</f>
        <v/>
      </c>
      <c r="N15" s="38">
        <f t="shared" ref="N15:N39" si="7">COUNTIF($B$8:$B$107,O15)</f>
        <v>0</v>
      </c>
      <c r="O15" s="6"/>
      <c r="P15" s="38" t="str">
        <f t="shared" si="0"/>
        <v/>
      </c>
      <c r="Q15" s="38">
        <f t="shared" si="1"/>
        <v>0</v>
      </c>
      <c r="R15" s="6"/>
      <c r="S15" s="49" t="str">
        <f t="shared" si="2"/>
        <v/>
      </c>
      <c r="T15" s="12">
        <f t="shared" ref="T15:T39" si="8">IF(SUM(X15:AI15)&gt;0,INDEX($X$13:$AI$13,1,MATCH(1,X15:AI15,0)),0)</f>
        <v>0</v>
      </c>
      <c r="U15" s="12">
        <f>IF(T15&gt;0,1,0)</f>
        <v>0</v>
      </c>
      <c r="X15" s="12">
        <f t="shared" ref="X15:X39" si="9">IF(AND(O15&gt;0,N15=0),1,0)</f>
        <v>0</v>
      </c>
      <c r="Y15" s="12">
        <f t="shared" ref="Y15:Y39" si="10">IF((COUNTIF($O$14:$O$39,O15)+COUNTIF($R$14:$R$39,O15))&gt;1,1,0)</f>
        <v>0</v>
      </c>
      <c r="Z15" s="12">
        <f t="shared" si="3"/>
        <v>0</v>
      </c>
      <c r="AA15" s="12">
        <f t="shared" ref="AA15:AA39" si="11">IF(N15&gt;0,IF(AND(M15&lt;&gt;"G",M15&lt;&gt;"H",M15&lt;&gt;"N",INDEX($F$8:$F$107,MATCH(O15,$B$8:$B$107,0),1)&lt;&gt;"S"),1,0),0)</f>
        <v>0</v>
      </c>
      <c r="AC15" s="12">
        <f t="shared" ref="AC15:AC39" si="12">IF(AND(R15&gt;0,Q15=0),1,0)</f>
        <v>0</v>
      </c>
      <c r="AD15" s="12">
        <f t="shared" ref="AD15:AD39" si="13">IF((COUNTIF($O$14:$O$39,R15)+COUNTIF($R$14:$R$39,R15))&gt;1,1,0)</f>
        <v>0</v>
      </c>
      <c r="AE15" s="12">
        <f t="shared" si="4"/>
        <v>0</v>
      </c>
      <c r="AF15" s="12">
        <f t="shared" ref="AF15:AF39" si="14">IF(Q15&gt;0,IF(AND(P15&lt;&gt;"G",P15&lt;&gt;"H",P15&lt;&gt;"N",INDEX($F$8:$F$107,MATCH(R15,$B$8:$B$107,0),1)&lt;&gt;"S"),1,0),0)</f>
        <v>0</v>
      </c>
      <c r="AG15" s="44">
        <f t="shared" ref="AG15:AG39" si="15">IF(SUM(X15:AF15)&gt;0,0,IF(N15&lt;&gt;Q15,1,0))</f>
        <v>0</v>
      </c>
      <c r="AH15" s="44">
        <f t="shared" ref="AH15:AH39" si="16">IF(AND($O15&gt;0,$R15&gt;0,SUM(X15:AG15)=0),IF(M15=$J15,0,IF(OR(COUNTIF($E$8:$E$112,$J15)=0,COUNTIF($E$8:$E$112,$J15)=2,COUNTIF($E$8:$E$112,$J15)&gt;SUMIF($J$14:$J$39,$J15,$L$14:$L$39)),1,0)),0)</f>
        <v>0</v>
      </c>
      <c r="AI15" s="12">
        <f t="shared" ref="AI15:AI39" si="17">IF(AND($O15&gt;0,$R15&gt;0,SUM(X15:AH15)=0),IF(P15=$J15,0,IF(OR(COUNTIF($E$8:$E$112,$J15)=0,COUNTIF($E$8:$E$112,$J15)=2,COUNTIF($E$8:$E$112,$J15)&gt;SUMIF($J$14:$J$39,$J15,$L$14:$L$39)),1,0)),0)</f>
        <v>0</v>
      </c>
    </row>
    <row r="16" spans="2:35" ht="14.25" customHeight="1" thickBot="1" x14ac:dyDescent="0.3">
      <c r="B16" s="24" t="str">
        <f>IF($G16=7,Inscrição!B20,"")</f>
        <v/>
      </c>
      <c r="C16" s="46" t="str">
        <f>IF($G16=7,Inscrição!C20,"")</f>
        <v/>
      </c>
      <c r="D16" s="24" t="str">
        <f>IF($G16=7,Inscrição!F20,"")</f>
        <v/>
      </c>
      <c r="E16" s="24" t="str">
        <f>IF($G16=7,Inscrição!G20,"")</f>
        <v/>
      </c>
      <c r="F16" s="24" t="str">
        <f>IF($G16=7,Inscrição!J20,"")</f>
        <v/>
      </c>
      <c r="G16" s="24">
        <f>Inscrição!K20</f>
        <v>6</v>
      </c>
      <c r="H16" s="24"/>
      <c r="I16" s="126" t="s">
        <v>10</v>
      </c>
      <c r="J16" s="42" t="str">
        <f>I16</f>
        <v>B</v>
      </c>
      <c r="K16" s="16" t="s">
        <v>39</v>
      </c>
      <c r="L16" s="38">
        <f t="shared" si="5"/>
        <v>0</v>
      </c>
      <c r="M16" s="38" t="str">
        <f t="shared" si="6"/>
        <v/>
      </c>
      <c r="N16" s="38">
        <f t="shared" si="7"/>
        <v>0</v>
      </c>
      <c r="O16" s="9"/>
      <c r="P16" s="38" t="str">
        <f t="shared" si="0"/>
        <v/>
      </c>
      <c r="Q16" s="38">
        <f t="shared" si="1"/>
        <v>0</v>
      </c>
      <c r="R16" s="9"/>
      <c r="S16" s="50" t="str">
        <f t="shared" si="2"/>
        <v/>
      </c>
      <c r="T16" s="12">
        <f t="shared" si="8"/>
        <v>0</v>
      </c>
      <c r="U16" s="12">
        <f t="shared" ref="U16:U39" si="18">IF(T16&gt;0,1,0)</f>
        <v>0</v>
      </c>
      <c r="X16" s="12">
        <f t="shared" si="9"/>
        <v>0</v>
      </c>
      <c r="Y16" s="12">
        <f t="shared" si="10"/>
        <v>0</v>
      </c>
      <c r="Z16" s="12">
        <f t="shared" si="3"/>
        <v>0</v>
      </c>
      <c r="AA16" s="12">
        <f t="shared" si="11"/>
        <v>0</v>
      </c>
      <c r="AC16" s="12">
        <f t="shared" si="12"/>
        <v>0</v>
      </c>
      <c r="AD16" s="12">
        <f t="shared" si="13"/>
        <v>0</v>
      </c>
      <c r="AE16" s="12">
        <f t="shared" si="4"/>
        <v>0</v>
      </c>
      <c r="AF16" s="12">
        <f t="shared" si="14"/>
        <v>0</v>
      </c>
      <c r="AG16" s="44">
        <f t="shared" si="15"/>
        <v>0</v>
      </c>
      <c r="AH16" s="44">
        <f t="shared" si="16"/>
        <v>0</v>
      </c>
      <c r="AI16" s="12">
        <f t="shared" si="17"/>
        <v>0</v>
      </c>
    </row>
    <row r="17" spans="2:35" ht="14.25" customHeight="1" thickBot="1" x14ac:dyDescent="0.3">
      <c r="B17" s="24" t="str">
        <f>IF($G17=7,Inscrição!B21,"")</f>
        <v/>
      </c>
      <c r="C17" s="46" t="str">
        <f>IF($G17=7,Inscrição!C21,"")</f>
        <v/>
      </c>
      <c r="D17" s="24" t="str">
        <f>IF($G17=7,Inscrição!F21,"")</f>
        <v/>
      </c>
      <c r="E17" s="24" t="str">
        <f>IF($G17=7,Inscrição!G21,"")</f>
        <v/>
      </c>
      <c r="F17" s="24" t="str">
        <f>IF($G17=7,Inscrição!J21,"")</f>
        <v/>
      </c>
      <c r="G17" s="24">
        <f>Inscrição!K21</f>
        <v>6</v>
      </c>
      <c r="H17" s="24"/>
      <c r="I17" s="126"/>
      <c r="J17" s="42" t="str">
        <f>I16</f>
        <v>B</v>
      </c>
      <c r="K17" s="16" t="s">
        <v>40</v>
      </c>
      <c r="L17" s="38">
        <f t="shared" si="5"/>
        <v>0</v>
      </c>
      <c r="M17" s="38" t="str">
        <f t="shared" si="6"/>
        <v/>
      </c>
      <c r="N17" s="38">
        <f t="shared" si="7"/>
        <v>0</v>
      </c>
      <c r="O17" s="9"/>
      <c r="P17" s="38" t="str">
        <f t="shared" si="0"/>
        <v/>
      </c>
      <c r="Q17" s="38">
        <f t="shared" si="1"/>
        <v>0</v>
      </c>
      <c r="R17" s="9"/>
      <c r="S17" s="50" t="str">
        <f t="shared" si="2"/>
        <v/>
      </c>
      <c r="T17" s="12">
        <f t="shared" si="8"/>
        <v>0</v>
      </c>
      <c r="U17" s="12">
        <f t="shared" si="18"/>
        <v>0</v>
      </c>
      <c r="X17" s="12">
        <f t="shared" si="9"/>
        <v>0</v>
      </c>
      <c r="Y17" s="12">
        <f t="shared" si="10"/>
        <v>0</v>
      </c>
      <c r="Z17" s="12">
        <f t="shared" si="3"/>
        <v>0</v>
      </c>
      <c r="AA17" s="12">
        <f t="shared" si="11"/>
        <v>0</v>
      </c>
      <c r="AC17" s="12">
        <f t="shared" si="12"/>
        <v>0</v>
      </c>
      <c r="AD17" s="12">
        <f t="shared" si="13"/>
        <v>0</v>
      </c>
      <c r="AE17" s="12">
        <f t="shared" si="4"/>
        <v>0</v>
      </c>
      <c r="AF17" s="12">
        <f t="shared" si="14"/>
        <v>0</v>
      </c>
      <c r="AG17" s="44">
        <f t="shared" si="15"/>
        <v>0</v>
      </c>
      <c r="AH17" s="44">
        <f t="shared" si="16"/>
        <v>0</v>
      </c>
      <c r="AI17" s="12">
        <f t="shared" si="17"/>
        <v>0</v>
      </c>
    </row>
    <row r="18" spans="2:35" ht="14.25" customHeight="1" thickBot="1" x14ac:dyDescent="0.3">
      <c r="B18" s="24" t="str">
        <f>IF($G18=7,Inscrição!B22,"")</f>
        <v/>
      </c>
      <c r="C18" s="46" t="str">
        <f>IF($G18=7,Inscrição!C22,"")</f>
        <v/>
      </c>
      <c r="D18" s="24" t="str">
        <f>IF($G18=7,Inscrição!F22,"")</f>
        <v/>
      </c>
      <c r="E18" s="24" t="str">
        <f>IF($G18=7,Inscrição!G22,"")</f>
        <v/>
      </c>
      <c r="F18" s="24" t="str">
        <f>IF($G18=7,Inscrição!J22,"")</f>
        <v/>
      </c>
      <c r="G18" s="24">
        <f>Inscrição!K22</f>
        <v>6</v>
      </c>
      <c r="H18" s="24"/>
      <c r="I18" s="128" t="s">
        <v>12</v>
      </c>
      <c r="J18" s="42" t="str">
        <f t="shared" ref="J18" si="19">I18</f>
        <v>C</v>
      </c>
      <c r="K18" s="13" t="s">
        <v>39</v>
      </c>
      <c r="L18" s="38">
        <f t="shared" si="5"/>
        <v>0</v>
      </c>
      <c r="M18" s="38" t="str">
        <f t="shared" si="6"/>
        <v/>
      </c>
      <c r="N18" s="38">
        <f t="shared" si="7"/>
        <v>0</v>
      </c>
      <c r="O18" s="6"/>
      <c r="P18" s="38" t="str">
        <f t="shared" si="0"/>
        <v/>
      </c>
      <c r="Q18" s="38">
        <f t="shared" si="1"/>
        <v>0</v>
      </c>
      <c r="R18" s="6"/>
      <c r="S18" s="49" t="str">
        <f t="shared" si="2"/>
        <v/>
      </c>
      <c r="T18" s="12">
        <f t="shared" si="8"/>
        <v>0</v>
      </c>
      <c r="U18" s="12">
        <f t="shared" si="18"/>
        <v>0</v>
      </c>
      <c r="X18" s="12">
        <f t="shared" si="9"/>
        <v>0</v>
      </c>
      <c r="Y18" s="12">
        <f t="shared" si="10"/>
        <v>0</v>
      </c>
      <c r="Z18" s="12">
        <f t="shared" si="3"/>
        <v>0</v>
      </c>
      <c r="AA18" s="12">
        <f t="shared" si="11"/>
        <v>0</v>
      </c>
      <c r="AC18" s="12">
        <f t="shared" si="12"/>
        <v>0</v>
      </c>
      <c r="AD18" s="12">
        <f t="shared" si="13"/>
        <v>0</v>
      </c>
      <c r="AE18" s="12">
        <f t="shared" si="4"/>
        <v>0</v>
      </c>
      <c r="AF18" s="12">
        <f t="shared" si="14"/>
        <v>0</v>
      </c>
      <c r="AG18" s="44">
        <f t="shared" si="15"/>
        <v>0</v>
      </c>
      <c r="AH18" s="44">
        <f t="shared" si="16"/>
        <v>0</v>
      </c>
      <c r="AI18" s="12">
        <f t="shared" si="17"/>
        <v>0</v>
      </c>
    </row>
    <row r="19" spans="2:35" ht="14.25" customHeight="1" thickBot="1" x14ac:dyDescent="0.3">
      <c r="B19" s="24" t="str">
        <f>IF($G19=7,Inscrição!B23,"")</f>
        <v/>
      </c>
      <c r="C19" s="46" t="str">
        <f>IF($G19=7,Inscrição!C23,"")</f>
        <v/>
      </c>
      <c r="D19" s="24" t="str">
        <f>IF($G19=7,Inscrição!F23,"")</f>
        <v/>
      </c>
      <c r="E19" s="24" t="str">
        <f>IF($G19=7,Inscrição!G23,"")</f>
        <v/>
      </c>
      <c r="F19" s="24" t="str">
        <f>IF($G19=7,Inscrição!J23,"")</f>
        <v/>
      </c>
      <c r="G19" s="24">
        <f>Inscrição!K23</f>
        <v>6</v>
      </c>
      <c r="H19" s="24"/>
      <c r="I19" s="128"/>
      <c r="J19" s="42" t="str">
        <f t="shared" ref="J19" si="20">I18</f>
        <v>C</v>
      </c>
      <c r="K19" s="13" t="s">
        <v>40</v>
      </c>
      <c r="L19" s="38">
        <f t="shared" si="5"/>
        <v>0</v>
      </c>
      <c r="M19" s="38" t="str">
        <f t="shared" si="6"/>
        <v/>
      </c>
      <c r="N19" s="38">
        <f t="shared" si="7"/>
        <v>0</v>
      </c>
      <c r="O19" s="6"/>
      <c r="P19" s="38" t="str">
        <f t="shared" si="0"/>
        <v/>
      </c>
      <c r="Q19" s="38">
        <f t="shared" si="1"/>
        <v>0</v>
      </c>
      <c r="R19" s="6"/>
      <c r="S19" s="49" t="str">
        <f t="shared" si="2"/>
        <v/>
      </c>
      <c r="T19" s="12">
        <f t="shared" si="8"/>
        <v>0</v>
      </c>
      <c r="U19" s="12">
        <f t="shared" si="18"/>
        <v>0</v>
      </c>
      <c r="X19" s="12">
        <f t="shared" si="9"/>
        <v>0</v>
      </c>
      <c r="Y19" s="12">
        <f t="shared" si="10"/>
        <v>0</v>
      </c>
      <c r="Z19" s="12">
        <f t="shared" si="3"/>
        <v>0</v>
      </c>
      <c r="AA19" s="12">
        <f t="shared" si="11"/>
        <v>0</v>
      </c>
      <c r="AC19" s="12">
        <f t="shared" si="12"/>
        <v>0</v>
      </c>
      <c r="AD19" s="12">
        <f t="shared" si="13"/>
        <v>0</v>
      </c>
      <c r="AE19" s="12">
        <f t="shared" si="4"/>
        <v>0</v>
      </c>
      <c r="AF19" s="12">
        <f t="shared" si="14"/>
        <v>0</v>
      </c>
      <c r="AG19" s="44">
        <f t="shared" si="15"/>
        <v>0</v>
      </c>
      <c r="AH19" s="44">
        <f t="shared" si="16"/>
        <v>0</v>
      </c>
      <c r="AI19" s="12">
        <f t="shared" si="17"/>
        <v>0</v>
      </c>
    </row>
    <row r="20" spans="2:35" ht="14.25" customHeight="1" thickBot="1" x14ac:dyDescent="0.3">
      <c r="B20" s="24" t="str">
        <f>IF($G20=7,Inscrição!B24,"")</f>
        <v/>
      </c>
      <c r="C20" s="46" t="str">
        <f>IF($G20=7,Inscrição!C24,"")</f>
        <v/>
      </c>
      <c r="D20" s="24" t="str">
        <f>IF($G20=7,Inscrição!F24,"")</f>
        <v/>
      </c>
      <c r="E20" s="24" t="str">
        <f>IF($G20=7,Inscrição!G24,"")</f>
        <v/>
      </c>
      <c r="F20" s="24" t="str">
        <f>IF($G20=7,Inscrição!J24,"")</f>
        <v/>
      </c>
      <c r="G20" s="24">
        <f>Inscrição!K24</f>
        <v>6</v>
      </c>
      <c r="H20" s="24"/>
      <c r="I20" s="126" t="s">
        <v>14</v>
      </c>
      <c r="J20" s="42" t="str">
        <f t="shared" ref="J20" si="21">I20</f>
        <v>D</v>
      </c>
      <c r="K20" s="16" t="s">
        <v>39</v>
      </c>
      <c r="L20" s="38">
        <f t="shared" si="5"/>
        <v>0</v>
      </c>
      <c r="M20" s="38" t="str">
        <f t="shared" si="6"/>
        <v/>
      </c>
      <c r="N20" s="38">
        <f t="shared" si="7"/>
        <v>0</v>
      </c>
      <c r="O20" s="9"/>
      <c r="P20" s="38" t="str">
        <f t="shared" si="0"/>
        <v/>
      </c>
      <c r="Q20" s="38">
        <f t="shared" si="1"/>
        <v>0</v>
      </c>
      <c r="R20" s="9"/>
      <c r="S20" s="50" t="str">
        <f t="shared" si="2"/>
        <v/>
      </c>
      <c r="T20" s="12">
        <f t="shared" si="8"/>
        <v>0</v>
      </c>
      <c r="U20" s="12">
        <f t="shared" si="18"/>
        <v>0</v>
      </c>
      <c r="X20" s="12">
        <f t="shared" si="9"/>
        <v>0</v>
      </c>
      <c r="Y20" s="12">
        <f t="shared" si="10"/>
        <v>0</v>
      </c>
      <c r="Z20" s="12">
        <f t="shared" si="3"/>
        <v>0</v>
      </c>
      <c r="AA20" s="12">
        <f t="shared" si="11"/>
        <v>0</v>
      </c>
      <c r="AC20" s="12">
        <f t="shared" si="12"/>
        <v>0</v>
      </c>
      <c r="AD20" s="12">
        <f t="shared" si="13"/>
        <v>0</v>
      </c>
      <c r="AE20" s="12">
        <f t="shared" si="4"/>
        <v>0</v>
      </c>
      <c r="AF20" s="12">
        <f t="shared" si="14"/>
        <v>0</v>
      </c>
      <c r="AG20" s="44">
        <f t="shared" si="15"/>
        <v>0</v>
      </c>
      <c r="AH20" s="44">
        <f t="shared" si="16"/>
        <v>0</v>
      </c>
      <c r="AI20" s="12">
        <f t="shared" si="17"/>
        <v>0</v>
      </c>
    </row>
    <row r="21" spans="2:35" ht="14.25" customHeight="1" thickBot="1" x14ac:dyDescent="0.3">
      <c r="B21" s="24" t="str">
        <f>IF($G21=7,Inscrição!B25,"")</f>
        <v/>
      </c>
      <c r="C21" s="46" t="str">
        <f>IF($G21=7,Inscrição!C25,"")</f>
        <v/>
      </c>
      <c r="D21" s="24" t="str">
        <f>IF($G21=7,Inscrição!F25,"")</f>
        <v/>
      </c>
      <c r="E21" s="24" t="str">
        <f>IF($G21=7,Inscrição!G25,"")</f>
        <v/>
      </c>
      <c r="F21" s="24" t="str">
        <f>IF($G21=7,Inscrição!J25,"")</f>
        <v/>
      </c>
      <c r="G21" s="24">
        <f>Inscrição!K25</f>
        <v>6</v>
      </c>
      <c r="H21" s="24"/>
      <c r="I21" s="126"/>
      <c r="J21" s="42" t="str">
        <f t="shared" ref="J21" si="22">I20</f>
        <v>D</v>
      </c>
      <c r="K21" s="16" t="s">
        <v>40</v>
      </c>
      <c r="L21" s="38">
        <f t="shared" si="5"/>
        <v>0</v>
      </c>
      <c r="M21" s="38" t="str">
        <f t="shared" si="6"/>
        <v/>
      </c>
      <c r="N21" s="38">
        <f t="shared" si="7"/>
        <v>0</v>
      </c>
      <c r="O21" s="9"/>
      <c r="P21" s="38" t="str">
        <f t="shared" si="0"/>
        <v/>
      </c>
      <c r="Q21" s="38">
        <f t="shared" si="1"/>
        <v>0</v>
      </c>
      <c r="R21" s="9"/>
      <c r="S21" s="50" t="str">
        <f t="shared" si="2"/>
        <v/>
      </c>
      <c r="T21" s="12">
        <f t="shared" si="8"/>
        <v>0</v>
      </c>
      <c r="U21" s="12">
        <f t="shared" si="18"/>
        <v>0</v>
      </c>
      <c r="X21" s="12">
        <f t="shared" si="9"/>
        <v>0</v>
      </c>
      <c r="Y21" s="12">
        <f t="shared" si="10"/>
        <v>0</v>
      </c>
      <c r="Z21" s="12">
        <f t="shared" si="3"/>
        <v>0</v>
      </c>
      <c r="AA21" s="12">
        <f t="shared" si="11"/>
        <v>0</v>
      </c>
      <c r="AC21" s="12">
        <f t="shared" si="12"/>
        <v>0</v>
      </c>
      <c r="AD21" s="12">
        <f t="shared" si="13"/>
        <v>0</v>
      </c>
      <c r="AE21" s="12">
        <f t="shared" si="4"/>
        <v>0</v>
      </c>
      <c r="AF21" s="12">
        <f t="shared" si="14"/>
        <v>0</v>
      </c>
      <c r="AG21" s="44">
        <f t="shared" si="15"/>
        <v>0</v>
      </c>
      <c r="AH21" s="44">
        <f t="shared" si="16"/>
        <v>0</v>
      </c>
      <c r="AI21" s="12">
        <f t="shared" si="17"/>
        <v>0</v>
      </c>
    </row>
    <row r="22" spans="2:35" ht="14.25" customHeight="1" thickBot="1" x14ac:dyDescent="0.3">
      <c r="B22" s="24" t="str">
        <f>IF($G22=7,Inscrição!B26,"")</f>
        <v/>
      </c>
      <c r="C22" s="46" t="str">
        <f>IF($G22=7,Inscrição!C26,"")</f>
        <v/>
      </c>
      <c r="D22" s="24" t="str">
        <f>IF($G22=7,Inscrição!F26,"")</f>
        <v/>
      </c>
      <c r="E22" s="24" t="str">
        <f>IF($G22=7,Inscrição!G26,"")</f>
        <v/>
      </c>
      <c r="F22" s="24" t="str">
        <f>IF($G22=7,Inscrição!J26,"")</f>
        <v/>
      </c>
      <c r="G22" s="24">
        <f>Inscrição!K26</f>
        <v>6</v>
      </c>
      <c r="H22" s="24"/>
      <c r="I22" s="128" t="s">
        <v>16</v>
      </c>
      <c r="J22" s="42" t="str">
        <f t="shared" ref="J22" si="23">I22</f>
        <v>E</v>
      </c>
      <c r="K22" s="13" t="s">
        <v>39</v>
      </c>
      <c r="L22" s="38">
        <f t="shared" si="5"/>
        <v>0</v>
      </c>
      <c r="M22" s="38" t="str">
        <f t="shared" si="6"/>
        <v/>
      </c>
      <c r="N22" s="38">
        <f t="shared" si="7"/>
        <v>0</v>
      </c>
      <c r="O22" s="6"/>
      <c r="P22" s="38" t="str">
        <f t="shared" si="0"/>
        <v/>
      </c>
      <c r="Q22" s="38">
        <f t="shared" si="1"/>
        <v>0</v>
      </c>
      <c r="R22" s="6"/>
      <c r="S22" s="49" t="str">
        <f t="shared" si="2"/>
        <v/>
      </c>
      <c r="T22" s="12">
        <f t="shared" si="8"/>
        <v>0</v>
      </c>
      <c r="U22" s="12">
        <f t="shared" si="18"/>
        <v>0</v>
      </c>
      <c r="X22" s="12">
        <f t="shared" si="9"/>
        <v>0</v>
      </c>
      <c r="Y22" s="12">
        <f t="shared" si="10"/>
        <v>0</v>
      </c>
      <c r="Z22" s="12">
        <f t="shared" si="3"/>
        <v>0</v>
      </c>
      <c r="AA22" s="12">
        <f t="shared" si="11"/>
        <v>0</v>
      </c>
      <c r="AC22" s="12">
        <f t="shared" si="12"/>
        <v>0</v>
      </c>
      <c r="AD22" s="12">
        <f t="shared" si="13"/>
        <v>0</v>
      </c>
      <c r="AE22" s="12">
        <f t="shared" si="4"/>
        <v>0</v>
      </c>
      <c r="AF22" s="12">
        <f t="shared" si="14"/>
        <v>0</v>
      </c>
      <c r="AG22" s="44">
        <f t="shared" si="15"/>
        <v>0</v>
      </c>
      <c r="AH22" s="44">
        <f t="shared" si="16"/>
        <v>0</v>
      </c>
      <c r="AI22" s="12">
        <f t="shared" si="17"/>
        <v>0</v>
      </c>
    </row>
    <row r="23" spans="2:35" ht="14.25" customHeight="1" thickBot="1" x14ac:dyDescent="0.3">
      <c r="B23" s="24" t="str">
        <f>IF($G23=7,Inscrição!B27,"")</f>
        <v/>
      </c>
      <c r="C23" s="46" t="str">
        <f>IF($G23=7,Inscrição!C27,"")</f>
        <v/>
      </c>
      <c r="D23" s="24" t="str">
        <f>IF($G23=7,Inscrição!F27,"")</f>
        <v/>
      </c>
      <c r="E23" s="24" t="str">
        <f>IF($G23=7,Inscrição!G27,"")</f>
        <v/>
      </c>
      <c r="F23" s="24" t="str">
        <f>IF($G23=7,Inscrição!J27,"")</f>
        <v/>
      </c>
      <c r="G23" s="24">
        <f>Inscrição!K27</f>
        <v>6</v>
      </c>
      <c r="H23" s="24"/>
      <c r="I23" s="128"/>
      <c r="J23" s="42" t="str">
        <f t="shared" ref="J23" si="24">I22</f>
        <v>E</v>
      </c>
      <c r="K23" s="13" t="s">
        <v>40</v>
      </c>
      <c r="L23" s="38">
        <f t="shared" si="5"/>
        <v>0</v>
      </c>
      <c r="M23" s="38" t="str">
        <f t="shared" si="6"/>
        <v/>
      </c>
      <c r="N23" s="38">
        <f t="shared" si="7"/>
        <v>0</v>
      </c>
      <c r="O23" s="6"/>
      <c r="P23" s="38" t="str">
        <f t="shared" si="0"/>
        <v/>
      </c>
      <c r="Q23" s="38">
        <f t="shared" si="1"/>
        <v>0</v>
      </c>
      <c r="R23" s="6"/>
      <c r="S23" s="49" t="str">
        <f t="shared" si="2"/>
        <v/>
      </c>
      <c r="T23" s="12">
        <f t="shared" si="8"/>
        <v>0</v>
      </c>
      <c r="U23" s="12">
        <f t="shared" si="18"/>
        <v>0</v>
      </c>
      <c r="X23" s="12">
        <f t="shared" si="9"/>
        <v>0</v>
      </c>
      <c r="Y23" s="12">
        <f t="shared" si="10"/>
        <v>0</v>
      </c>
      <c r="Z23" s="12">
        <f t="shared" si="3"/>
        <v>0</v>
      </c>
      <c r="AA23" s="12">
        <f t="shared" si="11"/>
        <v>0</v>
      </c>
      <c r="AC23" s="12">
        <f t="shared" si="12"/>
        <v>0</v>
      </c>
      <c r="AD23" s="12">
        <f t="shared" si="13"/>
        <v>0</v>
      </c>
      <c r="AE23" s="12">
        <f t="shared" si="4"/>
        <v>0</v>
      </c>
      <c r="AF23" s="12">
        <f t="shared" si="14"/>
        <v>0</v>
      </c>
      <c r="AG23" s="44">
        <f t="shared" si="15"/>
        <v>0</v>
      </c>
      <c r="AH23" s="44">
        <f t="shared" si="16"/>
        <v>0</v>
      </c>
      <c r="AI23" s="12">
        <f t="shared" si="17"/>
        <v>0</v>
      </c>
    </row>
    <row r="24" spans="2:35" ht="14.25" customHeight="1" thickBot="1" x14ac:dyDescent="0.3">
      <c r="B24" s="24" t="str">
        <f>IF($G24=7,Inscrição!B28,"")</f>
        <v/>
      </c>
      <c r="C24" s="46" t="str">
        <f>IF($G24=7,Inscrição!C28,"")</f>
        <v/>
      </c>
      <c r="D24" s="24" t="str">
        <f>IF($G24=7,Inscrição!F28,"")</f>
        <v/>
      </c>
      <c r="E24" s="24" t="str">
        <f>IF($G24=7,Inscrição!G28,"")</f>
        <v/>
      </c>
      <c r="F24" s="24" t="str">
        <f>IF($G24=7,Inscrição!J28,"")</f>
        <v/>
      </c>
      <c r="G24" s="24">
        <f>Inscrição!K28</f>
        <v>6</v>
      </c>
      <c r="H24" s="24"/>
      <c r="I24" s="126" t="s">
        <v>18</v>
      </c>
      <c r="J24" s="42" t="str">
        <f t="shared" ref="J24" si="25">I24</f>
        <v>F</v>
      </c>
      <c r="K24" s="16" t="s">
        <v>39</v>
      </c>
      <c r="L24" s="38">
        <f t="shared" si="5"/>
        <v>0</v>
      </c>
      <c r="M24" s="38" t="str">
        <f t="shared" si="6"/>
        <v/>
      </c>
      <c r="N24" s="38">
        <f t="shared" si="7"/>
        <v>0</v>
      </c>
      <c r="O24" s="9"/>
      <c r="P24" s="38" t="str">
        <f t="shared" si="0"/>
        <v/>
      </c>
      <c r="Q24" s="38">
        <f t="shared" si="1"/>
        <v>0</v>
      </c>
      <c r="R24" s="9"/>
      <c r="S24" s="50" t="str">
        <f t="shared" si="2"/>
        <v/>
      </c>
      <c r="T24" s="12">
        <f t="shared" si="8"/>
        <v>0</v>
      </c>
      <c r="U24" s="12">
        <f t="shared" si="18"/>
        <v>0</v>
      </c>
      <c r="X24" s="12">
        <f t="shared" si="9"/>
        <v>0</v>
      </c>
      <c r="Y24" s="12">
        <f t="shared" si="10"/>
        <v>0</v>
      </c>
      <c r="Z24" s="12">
        <f t="shared" si="3"/>
        <v>0</v>
      </c>
      <c r="AA24" s="12">
        <f t="shared" si="11"/>
        <v>0</v>
      </c>
      <c r="AC24" s="12">
        <f t="shared" si="12"/>
        <v>0</v>
      </c>
      <c r="AD24" s="12">
        <f t="shared" si="13"/>
        <v>0</v>
      </c>
      <c r="AE24" s="12">
        <f t="shared" si="4"/>
        <v>0</v>
      </c>
      <c r="AF24" s="12">
        <f t="shared" si="14"/>
        <v>0</v>
      </c>
      <c r="AG24" s="44">
        <f t="shared" si="15"/>
        <v>0</v>
      </c>
      <c r="AH24" s="44">
        <f t="shared" si="16"/>
        <v>0</v>
      </c>
      <c r="AI24" s="12">
        <f t="shared" si="17"/>
        <v>0</v>
      </c>
    </row>
    <row r="25" spans="2:35" ht="14.25" customHeight="1" thickBot="1" x14ac:dyDescent="0.3">
      <c r="B25" s="24" t="str">
        <f>IF($G25=7,Inscrição!B29,"")</f>
        <v/>
      </c>
      <c r="C25" s="46" t="str">
        <f>IF($G25=7,Inscrição!C29,"")</f>
        <v/>
      </c>
      <c r="D25" s="24" t="str">
        <f>IF($G25=7,Inscrição!F29,"")</f>
        <v/>
      </c>
      <c r="E25" s="24" t="str">
        <f>IF($G25=7,Inscrição!G29,"")</f>
        <v/>
      </c>
      <c r="F25" s="24" t="str">
        <f>IF($G25=7,Inscrição!J29,"")</f>
        <v/>
      </c>
      <c r="G25" s="24">
        <f>Inscrição!K29</f>
        <v>6</v>
      </c>
      <c r="H25" s="24"/>
      <c r="I25" s="126"/>
      <c r="J25" s="42" t="str">
        <f t="shared" ref="J25" si="26">I24</f>
        <v>F</v>
      </c>
      <c r="K25" s="16" t="s">
        <v>40</v>
      </c>
      <c r="L25" s="38">
        <f t="shared" si="5"/>
        <v>0</v>
      </c>
      <c r="M25" s="38" t="str">
        <f t="shared" si="6"/>
        <v/>
      </c>
      <c r="N25" s="38">
        <f t="shared" si="7"/>
        <v>0</v>
      </c>
      <c r="O25" s="9"/>
      <c r="P25" s="38" t="str">
        <f t="shared" si="0"/>
        <v/>
      </c>
      <c r="Q25" s="38">
        <f t="shared" si="1"/>
        <v>0</v>
      </c>
      <c r="R25" s="9"/>
      <c r="S25" s="50" t="str">
        <f t="shared" si="2"/>
        <v/>
      </c>
      <c r="T25" s="12">
        <f t="shared" si="8"/>
        <v>0</v>
      </c>
      <c r="U25" s="12">
        <f t="shared" si="18"/>
        <v>0</v>
      </c>
      <c r="X25" s="12">
        <f t="shared" si="9"/>
        <v>0</v>
      </c>
      <c r="Y25" s="12">
        <f t="shared" si="10"/>
        <v>0</v>
      </c>
      <c r="Z25" s="12">
        <f t="shared" si="3"/>
        <v>0</v>
      </c>
      <c r="AA25" s="12">
        <f t="shared" si="11"/>
        <v>0</v>
      </c>
      <c r="AC25" s="12">
        <f t="shared" si="12"/>
        <v>0</v>
      </c>
      <c r="AD25" s="12">
        <f t="shared" si="13"/>
        <v>0</v>
      </c>
      <c r="AE25" s="12">
        <f t="shared" si="4"/>
        <v>0</v>
      </c>
      <c r="AF25" s="12">
        <f t="shared" si="14"/>
        <v>0</v>
      </c>
      <c r="AG25" s="44">
        <f t="shared" si="15"/>
        <v>0</v>
      </c>
      <c r="AH25" s="44">
        <f t="shared" si="16"/>
        <v>0</v>
      </c>
      <c r="AI25" s="12">
        <f t="shared" si="17"/>
        <v>0</v>
      </c>
    </row>
    <row r="26" spans="2:35" ht="14.25" customHeight="1" thickBot="1" x14ac:dyDescent="0.3">
      <c r="B26" s="24" t="str">
        <f>IF($G26=7,Inscrição!B30,"")</f>
        <v/>
      </c>
      <c r="C26" s="46" t="str">
        <f>IF($G26=7,Inscrição!C30,"")</f>
        <v/>
      </c>
      <c r="D26" s="24" t="str">
        <f>IF($G26=7,Inscrição!F30,"")</f>
        <v/>
      </c>
      <c r="E26" s="24" t="str">
        <f>IF($G26=7,Inscrição!G30,"")</f>
        <v/>
      </c>
      <c r="F26" s="24" t="str">
        <f>IF($G26=7,Inscrição!J30,"")</f>
        <v/>
      </c>
      <c r="G26" s="24">
        <f>Inscrição!K30</f>
        <v>6</v>
      </c>
      <c r="H26" s="24"/>
      <c r="I26" s="128" t="s">
        <v>19</v>
      </c>
      <c r="J26" s="42" t="str">
        <f t="shared" ref="J26" si="27">I26</f>
        <v>G</v>
      </c>
      <c r="K26" s="13" t="s">
        <v>39</v>
      </c>
      <c r="L26" s="38">
        <f t="shared" si="5"/>
        <v>0</v>
      </c>
      <c r="M26" s="38" t="str">
        <f t="shared" si="6"/>
        <v/>
      </c>
      <c r="N26" s="38">
        <f t="shared" si="7"/>
        <v>0</v>
      </c>
      <c r="O26" s="6"/>
      <c r="P26" s="38" t="str">
        <f t="shared" si="0"/>
        <v/>
      </c>
      <c r="Q26" s="38">
        <f t="shared" si="1"/>
        <v>0</v>
      </c>
      <c r="R26" s="6"/>
      <c r="S26" s="49" t="str">
        <f t="shared" si="2"/>
        <v/>
      </c>
      <c r="T26" s="12">
        <f t="shared" si="8"/>
        <v>0</v>
      </c>
      <c r="U26" s="12">
        <f t="shared" si="18"/>
        <v>0</v>
      </c>
      <c r="X26" s="12">
        <f t="shared" si="9"/>
        <v>0</v>
      </c>
      <c r="Y26" s="12">
        <f t="shared" si="10"/>
        <v>0</v>
      </c>
      <c r="Z26" s="12">
        <f t="shared" si="3"/>
        <v>0</v>
      </c>
      <c r="AA26" s="12">
        <f t="shared" si="11"/>
        <v>0</v>
      </c>
      <c r="AC26" s="12">
        <f t="shared" si="12"/>
        <v>0</v>
      </c>
      <c r="AD26" s="12">
        <f t="shared" si="13"/>
        <v>0</v>
      </c>
      <c r="AE26" s="12">
        <f t="shared" si="4"/>
        <v>0</v>
      </c>
      <c r="AF26" s="12">
        <f t="shared" si="14"/>
        <v>0</v>
      </c>
      <c r="AG26" s="44">
        <f t="shared" si="15"/>
        <v>0</v>
      </c>
      <c r="AH26" s="44">
        <f t="shared" si="16"/>
        <v>0</v>
      </c>
      <c r="AI26" s="12">
        <f t="shared" si="17"/>
        <v>0</v>
      </c>
    </row>
    <row r="27" spans="2:35" ht="14.25" customHeight="1" thickBot="1" x14ac:dyDescent="0.3">
      <c r="B27" s="24" t="str">
        <f>IF($G27=7,Inscrição!B31,"")</f>
        <v/>
      </c>
      <c r="C27" s="46" t="str">
        <f>IF($G27=7,Inscrição!C31,"")</f>
        <v/>
      </c>
      <c r="D27" s="24" t="str">
        <f>IF($G27=7,Inscrição!F31,"")</f>
        <v/>
      </c>
      <c r="E27" s="24" t="str">
        <f>IF($G27=7,Inscrição!G31,"")</f>
        <v/>
      </c>
      <c r="F27" s="24" t="str">
        <f>IF($G27=7,Inscrição!J31,"")</f>
        <v/>
      </c>
      <c r="G27" s="24">
        <f>Inscrição!K31</f>
        <v>6</v>
      </c>
      <c r="H27" s="24"/>
      <c r="I27" s="128"/>
      <c r="J27" s="42" t="str">
        <f t="shared" ref="J27" si="28">I26</f>
        <v>G</v>
      </c>
      <c r="K27" s="13" t="s">
        <v>40</v>
      </c>
      <c r="L27" s="38">
        <f t="shared" si="5"/>
        <v>0</v>
      </c>
      <c r="M27" s="38" t="str">
        <f t="shared" si="6"/>
        <v/>
      </c>
      <c r="N27" s="38">
        <f t="shared" si="7"/>
        <v>0</v>
      </c>
      <c r="O27" s="6"/>
      <c r="P27" s="38" t="str">
        <f t="shared" si="0"/>
        <v/>
      </c>
      <c r="Q27" s="38">
        <f t="shared" si="1"/>
        <v>0</v>
      </c>
      <c r="R27" s="6"/>
      <c r="S27" s="49" t="str">
        <f t="shared" si="2"/>
        <v/>
      </c>
      <c r="T27" s="12">
        <f t="shared" si="8"/>
        <v>0</v>
      </c>
      <c r="U27" s="12">
        <f t="shared" si="18"/>
        <v>0</v>
      </c>
      <c r="X27" s="12">
        <f t="shared" si="9"/>
        <v>0</v>
      </c>
      <c r="Y27" s="12">
        <f t="shared" si="10"/>
        <v>0</v>
      </c>
      <c r="Z27" s="12">
        <f t="shared" si="3"/>
        <v>0</v>
      </c>
      <c r="AA27" s="12">
        <f t="shared" si="11"/>
        <v>0</v>
      </c>
      <c r="AC27" s="12">
        <f t="shared" si="12"/>
        <v>0</v>
      </c>
      <c r="AD27" s="12">
        <f t="shared" si="13"/>
        <v>0</v>
      </c>
      <c r="AE27" s="12">
        <f t="shared" si="4"/>
        <v>0</v>
      </c>
      <c r="AF27" s="12">
        <f t="shared" si="14"/>
        <v>0</v>
      </c>
      <c r="AG27" s="44">
        <f t="shared" si="15"/>
        <v>0</v>
      </c>
      <c r="AH27" s="44">
        <f t="shared" si="16"/>
        <v>0</v>
      </c>
      <c r="AI27" s="12">
        <f t="shared" si="17"/>
        <v>0</v>
      </c>
    </row>
    <row r="28" spans="2:35" ht="14.25" customHeight="1" thickBot="1" x14ac:dyDescent="0.3">
      <c r="B28" s="24" t="str">
        <f>IF($G28=7,Inscrição!B32,"")</f>
        <v/>
      </c>
      <c r="C28" s="46" t="str">
        <f>IF($G28=7,Inscrição!C32,"")</f>
        <v/>
      </c>
      <c r="D28" s="24" t="str">
        <f>IF($G28=7,Inscrição!F32,"")</f>
        <v/>
      </c>
      <c r="E28" s="24" t="str">
        <f>IF($G28=7,Inscrição!G32,"")</f>
        <v/>
      </c>
      <c r="F28" s="24" t="str">
        <f>IF($G28=7,Inscrição!J32,"")</f>
        <v/>
      </c>
      <c r="G28" s="24">
        <f>Inscrição!K32</f>
        <v>6</v>
      </c>
      <c r="H28" s="24"/>
      <c r="I28" s="126" t="s">
        <v>20</v>
      </c>
      <c r="J28" s="42" t="str">
        <f t="shared" ref="J28" si="29">I28</f>
        <v>H</v>
      </c>
      <c r="K28" s="16" t="s">
        <v>39</v>
      </c>
      <c r="L28" s="38">
        <f t="shared" si="5"/>
        <v>0</v>
      </c>
      <c r="M28" s="38" t="str">
        <f t="shared" si="6"/>
        <v/>
      </c>
      <c r="N28" s="38">
        <f t="shared" si="7"/>
        <v>0</v>
      </c>
      <c r="O28" s="9"/>
      <c r="P28" s="38" t="str">
        <f t="shared" si="0"/>
        <v/>
      </c>
      <c r="Q28" s="38">
        <f t="shared" si="1"/>
        <v>0</v>
      </c>
      <c r="R28" s="9"/>
      <c r="S28" s="50" t="str">
        <f t="shared" si="2"/>
        <v/>
      </c>
      <c r="T28" s="12">
        <f t="shared" si="8"/>
        <v>0</v>
      </c>
      <c r="U28" s="12">
        <f t="shared" si="18"/>
        <v>0</v>
      </c>
      <c r="X28" s="12">
        <f t="shared" si="9"/>
        <v>0</v>
      </c>
      <c r="Y28" s="12">
        <f t="shared" si="10"/>
        <v>0</v>
      </c>
      <c r="Z28" s="12">
        <f t="shared" si="3"/>
        <v>0</v>
      </c>
      <c r="AA28" s="12">
        <f t="shared" si="11"/>
        <v>0</v>
      </c>
      <c r="AC28" s="12">
        <f t="shared" si="12"/>
        <v>0</v>
      </c>
      <c r="AD28" s="12">
        <f t="shared" si="13"/>
        <v>0</v>
      </c>
      <c r="AE28" s="12">
        <f t="shared" si="4"/>
        <v>0</v>
      </c>
      <c r="AF28" s="12">
        <f t="shared" si="14"/>
        <v>0</v>
      </c>
      <c r="AG28" s="44">
        <f t="shared" si="15"/>
        <v>0</v>
      </c>
      <c r="AH28" s="44">
        <f t="shared" si="16"/>
        <v>0</v>
      </c>
      <c r="AI28" s="12">
        <f t="shared" si="17"/>
        <v>0</v>
      </c>
    </row>
    <row r="29" spans="2:35" ht="14.25" customHeight="1" thickBot="1" x14ac:dyDescent="0.3">
      <c r="B29" s="24" t="str">
        <f>IF($G29=7,Inscrição!B33,"")</f>
        <v/>
      </c>
      <c r="C29" s="46" t="str">
        <f>IF($G29=7,Inscrição!C33,"")</f>
        <v/>
      </c>
      <c r="D29" s="24" t="str">
        <f>IF($G29=7,Inscrição!F33,"")</f>
        <v/>
      </c>
      <c r="E29" s="24" t="str">
        <f>IF($G29=7,Inscrição!G33,"")</f>
        <v/>
      </c>
      <c r="F29" s="24" t="str">
        <f>IF($G29=7,Inscrição!J33,"")</f>
        <v/>
      </c>
      <c r="G29" s="24">
        <f>Inscrição!K33</f>
        <v>6</v>
      </c>
      <c r="H29" s="24"/>
      <c r="I29" s="126"/>
      <c r="J29" s="42" t="str">
        <f t="shared" ref="J29" si="30">I28</f>
        <v>H</v>
      </c>
      <c r="K29" s="16" t="s">
        <v>40</v>
      </c>
      <c r="L29" s="38">
        <f t="shared" si="5"/>
        <v>0</v>
      </c>
      <c r="M29" s="38" t="str">
        <f t="shared" si="6"/>
        <v/>
      </c>
      <c r="N29" s="38">
        <f t="shared" si="7"/>
        <v>0</v>
      </c>
      <c r="O29" s="9"/>
      <c r="P29" s="38" t="str">
        <f t="shared" si="0"/>
        <v/>
      </c>
      <c r="Q29" s="38">
        <f t="shared" si="1"/>
        <v>0</v>
      </c>
      <c r="R29" s="9"/>
      <c r="S29" s="50" t="str">
        <f t="shared" si="2"/>
        <v/>
      </c>
      <c r="T29" s="12">
        <f t="shared" si="8"/>
        <v>0</v>
      </c>
      <c r="U29" s="12">
        <f t="shared" si="18"/>
        <v>0</v>
      </c>
      <c r="X29" s="12">
        <f t="shared" si="9"/>
        <v>0</v>
      </c>
      <c r="Y29" s="12">
        <f t="shared" si="10"/>
        <v>0</v>
      </c>
      <c r="Z29" s="12">
        <f t="shared" si="3"/>
        <v>0</v>
      </c>
      <c r="AA29" s="12">
        <f t="shared" si="11"/>
        <v>0</v>
      </c>
      <c r="AC29" s="12">
        <f t="shared" si="12"/>
        <v>0</v>
      </c>
      <c r="AD29" s="12">
        <f t="shared" si="13"/>
        <v>0</v>
      </c>
      <c r="AE29" s="12">
        <f t="shared" si="4"/>
        <v>0</v>
      </c>
      <c r="AF29" s="12">
        <f t="shared" si="14"/>
        <v>0</v>
      </c>
      <c r="AG29" s="44">
        <f t="shared" si="15"/>
        <v>0</v>
      </c>
      <c r="AH29" s="44">
        <f t="shared" si="16"/>
        <v>0</v>
      </c>
      <c r="AI29" s="12">
        <f t="shared" si="17"/>
        <v>0</v>
      </c>
    </row>
    <row r="30" spans="2:35" ht="14.25" customHeight="1" thickBot="1" x14ac:dyDescent="0.3">
      <c r="B30" s="24" t="str">
        <f>IF($G30=7,Inscrição!B34,"")</f>
        <v/>
      </c>
      <c r="C30" s="46" t="str">
        <f>IF($G30=7,Inscrição!C34,"")</f>
        <v/>
      </c>
      <c r="D30" s="24" t="str">
        <f>IF($G30=7,Inscrição!F34,"")</f>
        <v/>
      </c>
      <c r="E30" s="24" t="str">
        <f>IF($G30=7,Inscrição!G34,"")</f>
        <v/>
      </c>
      <c r="F30" s="24" t="str">
        <f>IF($G30=7,Inscrição!J34,"")</f>
        <v/>
      </c>
      <c r="G30" s="24">
        <f>Inscrição!K34</f>
        <v>6</v>
      </c>
      <c r="H30" s="24"/>
      <c r="I30" s="128" t="s">
        <v>22</v>
      </c>
      <c r="J30" s="42" t="str">
        <f t="shared" ref="J30" si="31">I30</f>
        <v>I</v>
      </c>
      <c r="K30" s="13" t="s">
        <v>39</v>
      </c>
      <c r="L30" s="38">
        <f t="shared" si="5"/>
        <v>0</v>
      </c>
      <c r="M30" s="38" t="str">
        <f t="shared" si="6"/>
        <v/>
      </c>
      <c r="N30" s="38">
        <f t="shared" si="7"/>
        <v>0</v>
      </c>
      <c r="O30" s="6"/>
      <c r="P30" s="38"/>
      <c r="Q30" s="38">
        <f t="shared" si="1"/>
        <v>0</v>
      </c>
      <c r="R30" s="6"/>
      <c r="S30" s="49" t="str">
        <f t="shared" si="2"/>
        <v/>
      </c>
      <c r="T30" s="12">
        <f t="shared" si="8"/>
        <v>0</v>
      </c>
      <c r="U30" s="12">
        <f t="shared" si="18"/>
        <v>0</v>
      </c>
      <c r="X30" s="12">
        <f t="shared" si="9"/>
        <v>0</v>
      </c>
      <c r="Y30" s="12">
        <f t="shared" si="10"/>
        <v>0</v>
      </c>
      <c r="Z30" s="12">
        <f>IF(N30&gt;0,IF(M30&lt;J30,1,0),0)</f>
        <v>0</v>
      </c>
      <c r="AA30" s="12">
        <f t="shared" si="11"/>
        <v>0</v>
      </c>
      <c r="AC30" s="12">
        <f t="shared" si="12"/>
        <v>0</v>
      </c>
      <c r="AD30" s="12">
        <f t="shared" si="13"/>
        <v>0</v>
      </c>
      <c r="AE30" s="12">
        <f>IF(Q30&gt;0,IF(P30&lt;J30,1,0),0)</f>
        <v>0</v>
      </c>
      <c r="AF30" s="12">
        <f t="shared" si="14"/>
        <v>0</v>
      </c>
      <c r="AG30" s="44">
        <f t="shared" si="15"/>
        <v>0</v>
      </c>
      <c r="AH30" s="44">
        <f t="shared" si="16"/>
        <v>0</v>
      </c>
      <c r="AI30" s="12">
        <f t="shared" si="17"/>
        <v>0</v>
      </c>
    </row>
    <row r="31" spans="2:35" ht="14.25" customHeight="1" thickBot="1" x14ac:dyDescent="0.3">
      <c r="B31" s="24" t="str">
        <f>IF($G31=7,Inscrição!B35,"")</f>
        <v/>
      </c>
      <c r="C31" s="46" t="str">
        <f>IF($G31=7,Inscrição!C35,"")</f>
        <v/>
      </c>
      <c r="D31" s="24" t="str">
        <f>IF($G31=7,Inscrição!F35,"")</f>
        <v/>
      </c>
      <c r="E31" s="24" t="str">
        <f>IF($G31=7,Inscrição!G35,"")</f>
        <v/>
      </c>
      <c r="F31" s="24" t="str">
        <f>IF($G31=7,Inscrição!J35,"")</f>
        <v/>
      </c>
      <c r="G31" s="24">
        <f>Inscrição!K35</f>
        <v>6</v>
      </c>
      <c r="H31" s="24"/>
      <c r="I31" s="128"/>
      <c r="J31" s="42" t="str">
        <f t="shared" ref="J31" si="32">I30</f>
        <v>I</v>
      </c>
      <c r="K31" s="13" t="s">
        <v>40</v>
      </c>
      <c r="L31" s="38">
        <f t="shared" si="5"/>
        <v>0</v>
      </c>
      <c r="M31" s="38" t="str">
        <f t="shared" si="6"/>
        <v/>
      </c>
      <c r="N31" s="38">
        <f t="shared" si="7"/>
        <v>0</v>
      </c>
      <c r="O31" s="6"/>
      <c r="P31" s="38" t="str">
        <f t="shared" si="0"/>
        <v/>
      </c>
      <c r="Q31" s="38">
        <f t="shared" si="1"/>
        <v>0</v>
      </c>
      <c r="R31" s="6"/>
      <c r="S31" s="49" t="str">
        <f t="shared" si="2"/>
        <v/>
      </c>
      <c r="T31" s="12">
        <f t="shared" si="8"/>
        <v>0</v>
      </c>
      <c r="U31" s="12">
        <f t="shared" si="18"/>
        <v>0</v>
      </c>
      <c r="X31" s="12">
        <f t="shared" si="9"/>
        <v>0</v>
      </c>
      <c r="Y31" s="12">
        <f t="shared" si="10"/>
        <v>0</v>
      </c>
      <c r="Z31" s="12">
        <f t="shared" ref="Z31:Z39" si="33">IF(N31&gt;0,IF(M31&lt;J31,1,0),0)</f>
        <v>0</v>
      </c>
      <c r="AA31" s="12">
        <f t="shared" si="11"/>
        <v>0</v>
      </c>
      <c r="AC31" s="12">
        <f t="shared" si="12"/>
        <v>0</v>
      </c>
      <c r="AD31" s="12">
        <f t="shared" si="13"/>
        <v>0</v>
      </c>
      <c r="AE31" s="12">
        <f t="shared" ref="AE31:AE39" si="34">IF(Q31&gt;0,IF(P31&lt;J31,1,0),0)</f>
        <v>0</v>
      </c>
      <c r="AF31" s="12">
        <f t="shared" si="14"/>
        <v>0</v>
      </c>
      <c r="AG31" s="44">
        <f t="shared" si="15"/>
        <v>0</v>
      </c>
      <c r="AH31" s="44">
        <f t="shared" si="16"/>
        <v>0</v>
      </c>
      <c r="AI31" s="12">
        <f t="shared" si="17"/>
        <v>0</v>
      </c>
    </row>
    <row r="32" spans="2:35" ht="14.25" customHeight="1" thickBot="1" x14ac:dyDescent="0.3">
      <c r="B32" s="24" t="str">
        <f>IF($G32=7,Inscrição!B36,"")</f>
        <v/>
      </c>
      <c r="C32" s="46" t="str">
        <f>IF($G32=7,Inscrição!C36,"")</f>
        <v/>
      </c>
      <c r="D32" s="24" t="str">
        <f>IF($G32=7,Inscrição!F36,"")</f>
        <v/>
      </c>
      <c r="E32" s="24" t="str">
        <f>IF($G32=7,Inscrição!G36,"")</f>
        <v/>
      </c>
      <c r="F32" s="24" t="str">
        <f>IF($G32=7,Inscrição!J36,"")</f>
        <v/>
      </c>
      <c r="G32" s="24">
        <f>Inscrição!K36</f>
        <v>6</v>
      </c>
      <c r="H32" s="24"/>
      <c r="I32" s="126" t="s">
        <v>11</v>
      </c>
      <c r="J32" s="42" t="str">
        <f t="shared" ref="J32" si="35">I32</f>
        <v>J</v>
      </c>
      <c r="K32" s="16" t="s">
        <v>39</v>
      </c>
      <c r="L32" s="38">
        <f t="shared" si="5"/>
        <v>0</v>
      </c>
      <c r="M32" s="38" t="str">
        <f t="shared" si="6"/>
        <v/>
      </c>
      <c r="N32" s="38">
        <f t="shared" si="7"/>
        <v>0</v>
      </c>
      <c r="O32" s="9"/>
      <c r="P32" s="38" t="str">
        <f t="shared" si="0"/>
        <v/>
      </c>
      <c r="Q32" s="38">
        <f t="shared" si="1"/>
        <v>0</v>
      </c>
      <c r="R32" s="9"/>
      <c r="S32" s="50" t="str">
        <f t="shared" si="2"/>
        <v/>
      </c>
      <c r="T32" s="12">
        <f t="shared" si="8"/>
        <v>0</v>
      </c>
      <c r="U32" s="12">
        <f t="shared" si="18"/>
        <v>0</v>
      </c>
      <c r="X32" s="12">
        <f t="shared" si="9"/>
        <v>0</v>
      </c>
      <c r="Y32" s="12">
        <f t="shared" si="10"/>
        <v>0</v>
      </c>
      <c r="Z32" s="12">
        <f t="shared" si="33"/>
        <v>0</v>
      </c>
      <c r="AA32" s="12">
        <f t="shared" si="11"/>
        <v>0</v>
      </c>
      <c r="AC32" s="12">
        <f t="shared" si="12"/>
        <v>0</v>
      </c>
      <c r="AD32" s="12">
        <f t="shared" si="13"/>
        <v>0</v>
      </c>
      <c r="AE32" s="12">
        <f t="shared" si="34"/>
        <v>0</v>
      </c>
      <c r="AF32" s="12">
        <f t="shared" si="14"/>
        <v>0</v>
      </c>
      <c r="AG32" s="44">
        <f t="shared" si="15"/>
        <v>0</v>
      </c>
      <c r="AH32" s="44">
        <f t="shared" si="16"/>
        <v>0</v>
      </c>
      <c r="AI32" s="12">
        <f t="shared" si="17"/>
        <v>0</v>
      </c>
    </row>
    <row r="33" spans="2:35" ht="14.25" customHeight="1" thickBot="1" x14ac:dyDescent="0.3">
      <c r="B33" s="24" t="str">
        <f>IF($G33=7,Inscrição!B37,"")</f>
        <v/>
      </c>
      <c r="C33" s="46" t="str">
        <f>IF($G33=7,Inscrição!C37,"")</f>
        <v/>
      </c>
      <c r="D33" s="24" t="str">
        <f>IF($G33=7,Inscrição!F37,"")</f>
        <v/>
      </c>
      <c r="E33" s="24" t="str">
        <f>IF($G33=7,Inscrição!G37,"")</f>
        <v/>
      </c>
      <c r="F33" s="24" t="str">
        <f>IF($G33=7,Inscrição!J37,"")</f>
        <v/>
      </c>
      <c r="G33" s="24">
        <f>Inscrição!K37</f>
        <v>6</v>
      </c>
      <c r="H33" s="24"/>
      <c r="I33" s="126"/>
      <c r="J33" s="42" t="str">
        <f t="shared" ref="J33" si="36">I32</f>
        <v>J</v>
      </c>
      <c r="K33" s="16" t="s">
        <v>40</v>
      </c>
      <c r="L33" s="38">
        <f t="shared" si="5"/>
        <v>0</v>
      </c>
      <c r="M33" s="38" t="str">
        <f t="shared" si="6"/>
        <v/>
      </c>
      <c r="N33" s="38">
        <f t="shared" si="7"/>
        <v>0</v>
      </c>
      <c r="O33" s="9"/>
      <c r="P33" s="38" t="str">
        <f t="shared" si="0"/>
        <v/>
      </c>
      <c r="Q33" s="38">
        <f t="shared" si="1"/>
        <v>0</v>
      </c>
      <c r="R33" s="9"/>
      <c r="S33" s="50" t="str">
        <f t="shared" si="2"/>
        <v/>
      </c>
      <c r="T33" s="12">
        <f t="shared" si="8"/>
        <v>0</v>
      </c>
      <c r="U33" s="12">
        <f t="shared" si="18"/>
        <v>0</v>
      </c>
      <c r="X33" s="12">
        <f t="shared" si="9"/>
        <v>0</v>
      </c>
      <c r="Y33" s="12">
        <f t="shared" si="10"/>
        <v>0</v>
      </c>
      <c r="Z33" s="12">
        <f t="shared" si="33"/>
        <v>0</v>
      </c>
      <c r="AA33" s="12">
        <f t="shared" si="11"/>
        <v>0</v>
      </c>
      <c r="AC33" s="12">
        <f t="shared" si="12"/>
        <v>0</v>
      </c>
      <c r="AD33" s="12">
        <f t="shared" si="13"/>
        <v>0</v>
      </c>
      <c r="AE33" s="12">
        <f t="shared" si="34"/>
        <v>0</v>
      </c>
      <c r="AF33" s="12">
        <f t="shared" si="14"/>
        <v>0</v>
      </c>
      <c r="AG33" s="44">
        <f t="shared" si="15"/>
        <v>0</v>
      </c>
      <c r="AH33" s="44">
        <f t="shared" si="16"/>
        <v>0</v>
      </c>
      <c r="AI33" s="12">
        <f t="shared" si="17"/>
        <v>0</v>
      </c>
    </row>
    <row r="34" spans="2:35" ht="14.25" customHeight="1" thickBot="1" x14ac:dyDescent="0.3">
      <c r="B34" s="24" t="str">
        <f>IF($G34=7,Inscrição!B38,"")</f>
        <v/>
      </c>
      <c r="C34" s="46" t="str">
        <f>IF($G34=7,Inscrição!C38,"")</f>
        <v/>
      </c>
      <c r="D34" s="24" t="str">
        <f>IF($G34=7,Inscrição!F38,"")</f>
        <v/>
      </c>
      <c r="E34" s="24" t="str">
        <f>IF($G34=7,Inscrição!G38,"")</f>
        <v/>
      </c>
      <c r="F34" s="24" t="str">
        <f>IF($G34=7,Inscrição!J38,"")</f>
        <v/>
      </c>
      <c r="G34" s="24">
        <f>Inscrição!K38</f>
        <v>6</v>
      </c>
      <c r="H34" s="24"/>
      <c r="I34" s="128" t="s">
        <v>13</v>
      </c>
      <c r="J34" s="42" t="str">
        <f t="shared" ref="J34" si="37">I34</f>
        <v>L</v>
      </c>
      <c r="K34" s="13" t="s">
        <v>39</v>
      </c>
      <c r="L34" s="38">
        <f t="shared" si="5"/>
        <v>0</v>
      </c>
      <c r="M34" s="38" t="str">
        <f t="shared" si="6"/>
        <v/>
      </c>
      <c r="N34" s="38">
        <f t="shared" si="7"/>
        <v>0</v>
      </c>
      <c r="O34" s="6"/>
      <c r="P34" s="38" t="str">
        <f t="shared" si="0"/>
        <v/>
      </c>
      <c r="Q34" s="38">
        <f t="shared" si="1"/>
        <v>0</v>
      </c>
      <c r="R34" s="6"/>
      <c r="S34" s="49" t="str">
        <f t="shared" si="2"/>
        <v/>
      </c>
      <c r="T34" s="12">
        <f t="shared" si="8"/>
        <v>0</v>
      </c>
      <c r="U34" s="12">
        <f t="shared" si="18"/>
        <v>0</v>
      </c>
      <c r="X34" s="12">
        <f t="shared" si="9"/>
        <v>0</v>
      </c>
      <c r="Y34" s="12">
        <f t="shared" si="10"/>
        <v>0</v>
      </c>
      <c r="Z34" s="12">
        <f t="shared" si="33"/>
        <v>0</v>
      </c>
      <c r="AA34" s="12">
        <f t="shared" si="11"/>
        <v>0</v>
      </c>
      <c r="AC34" s="12">
        <f t="shared" si="12"/>
        <v>0</v>
      </c>
      <c r="AD34" s="12">
        <f t="shared" si="13"/>
        <v>0</v>
      </c>
      <c r="AE34" s="12">
        <f t="shared" si="34"/>
        <v>0</v>
      </c>
      <c r="AF34" s="12">
        <f t="shared" si="14"/>
        <v>0</v>
      </c>
      <c r="AG34" s="44">
        <f t="shared" si="15"/>
        <v>0</v>
      </c>
      <c r="AH34" s="44">
        <f t="shared" si="16"/>
        <v>0</v>
      </c>
      <c r="AI34" s="12">
        <f t="shared" si="17"/>
        <v>0</v>
      </c>
    </row>
    <row r="35" spans="2:35" ht="14.25" customHeight="1" thickBot="1" x14ac:dyDescent="0.3">
      <c r="B35" s="24" t="str">
        <f>IF($G35=7,Inscrição!B39,"")</f>
        <v/>
      </c>
      <c r="C35" s="46" t="str">
        <f>IF($G35=7,Inscrição!C39,"")</f>
        <v/>
      </c>
      <c r="D35" s="24" t="str">
        <f>IF($G35=7,Inscrição!F39,"")</f>
        <v/>
      </c>
      <c r="E35" s="24" t="str">
        <f>IF($G35=7,Inscrição!G39,"")</f>
        <v/>
      </c>
      <c r="F35" s="24" t="str">
        <f>IF($G35=7,Inscrição!J39,"")</f>
        <v/>
      </c>
      <c r="G35" s="24">
        <f>Inscrição!K39</f>
        <v>6</v>
      </c>
      <c r="H35" s="24"/>
      <c r="I35" s="128"/>
      <c r="J35" s="42" t="str">
        <f t="shared" ref="J35" si="38">I34</f>
        <v>L</v>
      </c>
      <c r="K35" s="13" t="s">
        <v>40</v>
      </c>
      <c r="L35" s="38">
        <f t="shared" si="5"/>
        <v>0</v>
      </c>
      <c r="M35" s="38" t="str">
        <f t="shared" si="6"/>
        <v/>
      </c>
      <c r="N35" s="38">
        <f t="shared" si="7"/>
        <v>0</v>
      </c>
      <c r="O35" s="6"/>
      <c r="P35" s="38" t="str">
        <f t="shared" si="0"/>
        <v/>
      </c>
      <c r="Q35" s="38">
        <f t="shared" si="1"/>
        <v>0</v>
      </c>
      <c r="R35" s="6"/>
      <c r="S35" s="49" t="str">
        <f t="shared" si="2"/>
        <v/>
      </c>
      <c r="T35" s="12">
        <f t="shared" si="8"/>
        <v>0</v>
      </c>
      <c r="U35" s="12">
        <f t="shared" si="18"/>
        <v>0</v>
      </c>
      <c r="X35" s="12">
        <f t="shared" si="9"/>
        <v>0</v>
      </c>
      <c r="Y35" s="12">
        <f t="shared" si="10"/>
        <v>0</v>
      </c>
      <c r="Z35" s="12">
        <f t="shared" si="33"/>
        <v>0</v>
      </c>
      <c r="AA35" s="12">
        <f t="shared" si="11"/>
        <v>0</v>
      </c>
      <c r="AC35" s="12">
        <f t="shared" si="12"/>
        <v>0</v>
      </c>
      <c r="AD35" s="12">
        <f t="shared" si="13"/>
        <v>0</v>
      </c>
      <c r="AE35" s="12">
        <f t="shared" si="34"/>
        <v>0</v>
      </c>
      <c r="AF35" s="12">
        <f t="shared" si="14"/>
        <v>0</v>
      </c>
      <c r="AG35" s="44">
        <f t="shared" si="15"/>
        <v>0</v>
      </c>
      <c r="AH35" s="44">
        <f t="shared" si="16"/>
        <v>0</v>
      </c>
      <c r="AI35" s="12">
        <f t="shared" si="17"/>
        <v>0</v>
      </c>
    </row>
    <row r="36" spans="2:35" ht="14.25" customHeight="1" thickBot="1" x14ac:dyDescent="0.3">
      <c r="B36" s="24" t="str">
        <f>IF($G36=7,Inscrição!B40,"")</f>
        <v/>
      </c>
      <c r="C36" s="46" t="str">
        <f>IF($G36=7,Inscrição!C40,"")</f>
        <v/>
      </c>
      <c r="D36" s="24" t="str">
        <f>IF($G36=7,Inscrição!F40,"")</f>
        <v/>
      </c>
      <c r="E36" s="24" t="str">
        <f>IF($G36=7,Inscrição!G40,"")</f>
        <v/>
      </c>
      <c r="F36" s="24" t="str">
        <f>IF($G36=7,Inscrição!J40,"")</f>
        <v/>
      </c>
      <c r="G36" s="24">
        <f>Inscrição!K40</f>
        <v>6</v>
      </c>
      <c r="H36" s="24"/>
      <c r="I36" s="126" t="s">
        <v>15</v>
      </c>
      <c r="J36" s="42" t="str">
        <f t="shared" ref="J36" si="39">I36</f>
        <v>M</v>
      </c>
      <c r="K36" s="16" t="s">
        <v>39</v>
      </c>
      <c r="L36" s="38">
        <f t="shared" si="5"/>
        <v>0</v>
      </c>
      <c r="M36" s="38" t="str">
        <f t="shared" si="6"/>
        <v/>
      </c>
      <c r="N36" s="38">
        <f t="shared" si="7"/>
        <v>0</v>
      </c>
      <c r="O36" s="9"/>
      <c r="P36" s="38" t="str">
        <f t="shared" si="0"/>
        <v/>
      </c>
      <c r="Q36" s="38">
        <f t="shared" si="1"/>
        <v>0</v>
      </c>
      <c r="R36" s="9"/>
      <c r="S36" s="50" t="str">
        <f t="shared" si="2"/>
        <v/>
      </c>
      <c r="T36" s="12">
        <f t="shared" si="8"/>
        <v>0</v>
      </c>
      <c r="U36" s="12">
        <f t="shared" si="18"/>
        <v>0</v>
      </c>
      <c r="X36" s="12">
        <f t="shared" si="9"/>
        <v>0</v>
      </c>
      <c r="Y36" s="12">
        <f t="shared" si="10"/>
        <v>0</v>
      </c>
      <c r="Z36" s="12">
        <f t="shared" si="33"/>
        <v>0</v>
      </c>
      <c r="AA36" s="12">
        <f t="shared" si="11"/>
        <v>0</v>
      </c>
      <c r="AC36" s="12">
        <f t="shared" si="12"/>
        <v>0</v>
      </c>
      <c r="AD36" s="12">
        <f t="shared" si="13"/>
        <v>0</v>
      </c>
      <c r="AE36" s="12">
        <f t="shared" si="34"/>
        <v>0</v>
      </c>
      <c r="AF36" s="12">
        <f t="shared" si="14"/>
        <v>0</v>
      </c>
      <c r="AG36" s="44">
        <f t="shared" si="15"/>
        <v>0</v>
      </c>
      <c r="AH36" s="44">
        <f t="shared" si="16"/>
        <v>0</v>
      </c>
      <c r="AI36" s="12">
        <f t="shared" si="17"/>
        <v>0</v>
      </c>
    </row>
    <row r="37" spans="2:35" ht="14.25" customHeight="1" thickBot="1" x14ac:dyDescent="0.3">
      <c r="B37" s="24" t="str">
        <f>IF($G37=7,Inscrição!B41,"")</f>
        <v/>
      </c>
      <c r="C37" s="46" t="str">
        <f>IF($G37=7,Inscrição!C41,"")</f>
        <v/>
      </c>
      <c r="D37" s="24" t="str">
        <f>IF($G37=7,Inscrição!F41,"")</f>
        <v/>
      </c>
      <c r="E37" s="24" t="str">
        <f>IF($G37=7,Inscrição!G41,"")</f>
        <v/>
      </c>
      <c r="F37" s="24" t="str">
        <f>IF($G37=7,Inscrição!J41,"")</f>
        <v/>
      </c>
      <c r="G37" s="24">
        <f>Inscrição!K41</f>
        <v>6</v>
      </c>
      <c r="H37" s="24"/>
      <c r="I37" s="126"/>
      <c r="J37" s="42" t="str">
        <f t="shared" ref="J37" si="40">I36</f>
        <v>M</v>
      </c>
      <c r="K37" s="16" t="s">
        <v>40</v>
      </c>
      <c r="L37" s="38">
        <f t="shared" si="5"/>
        <v>0</v>
      </c>
      <c r="M37" s="38" t="str">
        <f t="shared" si="6"/>
        <v/>
      </c>
      <c r="N37" s="38">
        <f t="shared" si="7"/>
        <v>0</v>
      </c>
      <c r="O37" s="9"/>
      <c r="P37" s="38" t="str">
        <f t="shared" si="0"/>
        <v/>
      </c>
      <c r="Q37" s="38">
        <f t="shared" si="1"/>
        <v>0</v>
      </c>
      <c r="R37" s="9"/>
      <c r="S37" s="50" t="str">
        <f t="shared" si="2"/>
        <v/>
      </c>
      <c r="T37" s="12">
        <f t="shared" si="8"/>
        <v>0</v>
      </c>
      <c r="U37" s="12">
        <f t="shared" si="18"/>
        <v>0</v>
      </c>
      <c r="X37" s="12">
        <f t="shared" si="9"/>
        <v>0</v>
      </c>
      <c r="Y37" s="12">
        <f t="shared" si="10"/>
        <v>0</v>
      </c>
      <c r="Z37" s="12">
        <f t="shared" si="33"/>
        <v>0</v>
      </c>
      <c r="AA37" s="12">
        <f t="shared" si="11"/>
        <v>0</v>
      </c>
      <c r="AC37" s="12">
        <f t="shared" si="12"/>
        <v>0</v>
      </c>
      <c r="AD37" s="12">
        <f t="shared" si="13"/>
        <v>0</v>
      </c>
      <c r="AE37" s="12">
        <f t="shared" si="34"/>
        <v>0</v>
      </c>
      <c r="AF37" s="12">
        <f t="shared" si="14"/>
        <v>0</v>
      </c>
      <c r="AG37" s="44">
        <f t="shared" si="15"/>
        <v>0</v>
      </c>
      <c r="AH37" s="44">
        <f t="shared" si="16"/>
        <v>0</v>
      </c>
      <c r="AI37" s="12">
        <f t="shared" si="17"/>
        <v>0</v>
      </c>
    </row>
    <row r="38" spans="2:35" ht="14.25" customHeight="1" thickBot="1" x14ac:dyDescent="0.3">
      <c r="B38" s="24" t="str">
        <f>IF($G38=7,Inscrição!B42,"")</f>
        <v/>
      </c>
      <c r="C38" s="46" t="str">
        <f>IF($G38=7,Inscrição!C42,"")</f>
        <v/>
      </c>
      <c r="D38" s="24" t="str">
        <f>IF($G38=7,Inscrição!F42,"")</f>
        <v/>
      </c>
      <c r="E38" s="24" t="str">
        <f>IF($G38=7,Inscrição!G42,"")</f>
        <v/>
      </c>
      <c r="F38" s="24" t="str">
        <f>IF($G38=7,Inscrição!J42,"")</f>
        <v/>
      </c>
      <c r="G38" s="24">
        <f>Inscrição!K42</f>
        <v>6</v>
      </c>
      <c r="H38" s="24"/>
      <c r="I38" s="128" t="s">
        <v>17</v>
      </c>
      <c r="J38" s="42" t="str">
        <f t="shared" ref="J38" si="41">I38</f>
        <v>N</v>
      </c>
      <c r="K38" s="13" t="s">
        <v>39</v>
      </c>
      <c r="L38" s="38">
        <f t="shared" si="5"/>
        <v>0</v>
      </c>
      <c r="M38" s="38" t="str">
        <f t="shared" si="6"/>
        <v/>
      </c>
      <c r="N38" s="38">
        <f t="shared" si="7"/>
        <v>0</v>
      </c>
      <c r="O38" s="6"/>
      <c r="P38" s="38" t="str">
        <f t="shared" si="0"/>
        <v/>
      </c>
      <c r="Q38" s="38">
        <f t="shared" si="1"/>
        <v>0</v>
      </c>
      <c r="R38" s="6"/>
      <c r="S38" s="49" t="str">
        <f t="shared" si="2"/>
        <v/>
      </c>
      <c r="T38" s="12">
        <f t="shared" si="8"/>
        <v>0</v>
      </c>
      <c r="U38" s="12">
        <f t="shared" si="18"/>
        <v>0</v>
      </c>
      <c r="X38" s="12">
        <f t="shared" si="9"/>
        <v>0</v>
      </c>
      <c r="Y38" s="12">
        <f t="shared" si="10"/>
        <v>0</v>
      </c>
      <c r="Z38" s="12">
        <f t="shared" si="33"/>
        <v>0</v>
      </c>
      <c r="AA38" s="12">
        <f t="shared" si="11"/>
        <v>0</v>
      </c>
      <c r="AC38" s="12">
        <f t="shared" si="12"/>
        <v>0</v>
      </c>
      <c r="AD38" s="12">
        <f t="shared" si="13"/>
        <v>0</v>
      </c>
      <c r="AE38" s="12">
        <f t="shared" si="34"/>
        <v>0</v>
      </c>
      <c r="AF38" s="12">
        <f t="shared" si="14"/>
        <v>0</v>
      </c>
      <c r="AG38" s="44">
        <f t="shared" si="15"/>
        <v>0</v>
      </c>
      <c r="AH38" s="44">
        <f t="shared" si="16"/>
        <v>0</v>
      </c>
      <c r="AI38" s="12">
        <f t="shared" si="17"/>
        <v>0</v>
      </c>
    </row>
    <row r="39" spans="2:35" ht="14.25" customHeight="1" thickBot="1" x14ac:dyDescent="0.3">
      <c r="B39" s="24" t="str">
        <f>IF($G39=7,Inscrição!B43,"")</f>
        <v/>
      </c>
      <c r="C39" s="46" t="str">
        <f>IF($G39=7,Inscrição!C43,"")</f>
        <v/>
      </c>
      <c r="D39" s="24" t="str">
        <f>IF($G39=7,Inscrição!F43,"")</f>
        <v/>
      </c>
      <c r="E39" s="24" t="str">
        <f>IF($G39=7,Inscrição!G43,"")</f>
        <v/>
      </c>
      <c r="F39" s="24" t="str">
        <f>IF($G39=7,Inscrição!J43,"")</f>
        <v/>
      </c>
      <c r="G39" s="24">
        <f>Inscrição!K43</f>
        <v>6</v>
      </c>
      <c r="H39" s="24"/>
      <c r="I39" s="137"/>
      <c r="J39" s="42" t="str">
        <f t="shared" ref="J39" si="42">I38</f>
        <v>N</v>
      </c>
      <c r="K39" s="28" t="s">
        <v>40</v>
      </c>
      <c r="L39" s="38">
        <f t="shared" si="5"/>
        <v>0</v>
      </c>
      <c r="M39" s="38" t="str">
        <f t="shared" si="6"/>
        <v/>
      </c>
      <c r="N39" s="38">
        <f t="shared" si="7"/>
        <v>0</v>
      </c>
      <c r="O39" s="32"/>
      <c r="P39" s="38" t="str">
        <f t="shared" si="0"/>
        <v/>
      </c>
      <c r="Q39" s="38">
        <f t="shared" si="1"/>
        <v>0</v>
      </c>
      <c r="R39" s="32"/>
      <c r="S39" s="51" t="str">
        <f t="shared" si="2"/>
        <v/>
      </c>
      <c r="T39" s="12">
        <f t="shared" si="8"/>
        <v>0</v>
      </c>
      <c r="U39" s="12">
        <f t="shared" si="18"/>
        <v>0</v>
      </c>
      <c r="X39" s="12">
        <f t="shared" si="9"/>
        <v>0</v>
      </c>
      <c r="Y39" s="12">
        <f t="shared" si="10"/>
        <v>0</v>
      </c>
      <c r="Z39" s="12">
        <f t="shared" si="33"/>
        <v>0</v>
      </c>
      <c r="AA39" s="12">
        <f t="shared" si="11"/>
        <v>0</v>
      </c>
      <c r="AC39" s="12">
        <f t="shared" si="12"/>
        <v>0</v>
      </c>
      <c r="AD39" s="12">
        <f t="shared" si="13"/>
        <v>0</v>
      </c>
      <c r="AE39" s="12">
        <f t="shared" si="34"/>
        <v>0</v>
      </c>
      <c r="AF39" s="12">
        <f t="shared" si="14"/>
        <v>0</v>
      </c>
      <c r="AG39" s="44">
        <f t="shared" si="15"/>
        <v>0</v>
      </c>
      <c r="AH39" s="44">
        <f t="shared" si="16"/>
        <v>0</v>
      </c>
      <c r="AI39" s="12">
        <f t="shared" si="17"/>
        <v>0</v>
      </c>
    </row>
    <row r="40" spans="2:35" x14ac:dyDescent="0.25">
      <c r="B40" s="24" t="str">
        <f>IF($G40=7,Inscrição!B44,"")</f>
        <v/>
      </c>
      <c r="C40" s="46" t="str">
        <f>IF($G40=7,Inscrição!C44,"")</f>
        <v/>
      </c>
      <c r="D40" s="24" t="str">
        <f>IF($G40=7,Inscrição!F44,"")</f>
        <v/>
      </c>
      <c r="E40" s="24" t="str">
        <f>IF($G40=7,Inscrição!G44,"")</f>
        <v/>
      </c>
      <c r="F40" s="24" t="str">
        <f>IF($G40=7,Inscrição!J44,"")</f>
        <v/>
      </c>
      <c r="G40" s="24">
        <f>Inscrição!K44</f>
        <v>6</v>
      </c>
      <c r="H40" s="24"/>
    </row>
    <row r="41" spans="2:35" x14ac:dyDescent="0.25">
      <c r="B41" s="24" t="str">
        <f>IF($G41=7,Inscrição!B45,"")</f>
        <v/>
      </c>
      <c r="C41" s="46" t="str">
        <f>IF($G41=7,Inscrição!C45,"")</f>
        <v/>
      </c>
      <c r="D41" s="24" t="str">
        <f>IF($G41=7,Inscrição!F45,"")</f>
        <v/>
      </c>
      <c r="E41" s="24" t="str">
        <f>IF($G41=7,Inscrição!G45,"")</f>
        <v/>
      </c>
      <c r="F41" s="24" t="str">
        <f>IF($G41=7,Inscrição!J45,"")</f>
        <v/>
      </c>
      <c r="G41" s="24">
        <f>Inscrição!K45</f>
        <v>6</v>
      </c>
      <c r="H41" s="24"/>
    </row>
    <row r="42" spans="2:35" x14ac:dyDescent="0.25">
      <c r="B42" s="24" t="str">
        <f>IF($G42=7,Inscrição!B46,"")</f>
        <v/>
      </c>
      <c r="C42" s="46" t="str">
        <f>IF($G42=7,Inscrição!C46,"")</f>
        <v/>
      </c>
      <c r="D42" s="24" t="str">
        <f>IF($G42=7,Inscrição!F46,"")</f>
        <v/>
      </c>
      <c r="E42" s="24" t="str">
        <f>IF($G42=7,Inscrição!G46,"")</f>
        <v/>
      </c>
      <c r="F42" s="24" t="str">
        <f>IF($G42=7,Inscrição!J46,"")</f>
        <v/>
      </c>
      <c r="G42" s="24">
        <f>Inscrição!K46</f>
        <v>6</v>
      </c>
      <c r="H42" s="24"/>
    </row>
    <row r="43" spans="2:35" x14ac:dyDescent="0.25">
      <c r="B43" s="24" t="str">
        <f>IF($G43=7,Inscrição!B47,"")</f>
        <v/>
      </c>
      <c r="C43" s="46" t="str">
        <f>IF($G43=7,Inscrição!C47,"")</f>
        <v/>
      </c>
      <c r="D43" s="24" t="str">
        <f>IF($G43=7,Inscrição!F47,"")</f>
        <v/>
      </c>
      <c r="E43" s="24" t="str">
        <f>IF($G43=7,Inscrição!G47,"")</f>
        <v/>
      </c>
      <c r="F43" s="24" t="str">
        <f>IF($G43=7,Inscrição!J47,"")</f>
        <v/>
      </c>
      <c r="G43" s="24">
        <f>Inscrição!K47</f>
        <v>6</v>
      </c>
      <c r="H43" s="24"/>
    </row>
    <row r="44" spans="2:35" x14ac:dyDescent="0.25">
      <c r="B44" s="24" t="str">
        <f>IF($G44=7,Inscrição!B48,"")</f>
        <v/>
      </c>
      <c r="C44" s="46" t="str">
        <f>IF($G44=7,Inscrição!C48,"")</f>
        <v/>
      </c>
      <c r="D44" s="24" t="str">
        <f>IF($G44=7,Inscrição!F48,"")</f>
        <v/>
      </c>
      <c r="E44" s="24" t="str">
        <f>IF($G44=7,Inscrição!G48,"")</f>
        <v/>
      </c>
      <c r="F44" s="24" t="str">
        <f>IF($G44=7,Inscrição!J48,"")</f>
        <v/>
      </c>
      <c r="G44" s="24">
        <f>Inscrição!K48</f>
        <v>6</v>
      </c>
      <c r="H44" s="24"/>
    </row>
    <row r="45" spans="2:35" x14ac:dyDescent="0.25">
      <c r="B45" s="24" t="str">
        <f>IF($G45=7,Inscrição!B49,"")</f>
        <v/>
      </c>
      <c r="C45" s="46" t="str">
        <f>IF($G45=7,Inscrição!C49,"")</f>
        <v/>
      </c>
      <c r="D45" s="24" t="str">
        <f>IF($G45=7,Inscrição!F49,"")</f>
        <v/>
      </c>
      <c r="E45" s="24" t="str">
        <f>IF($G45=7,Inscrição!G49,"")</f>
        <v/>
      </c>
      <c r="F45" s="24" t="str">
        <f>IF($G45=7,Inscrição!J49,"")</f>
        <v/>
      </c>
      <c r="G45" s="24">
        <f>Inscrição!K49</f>
        <v>6</v>
      </c>
      <c r="H45" s="24"/>
    </row>
    <row r="46" spans="2:35" x14ac:dyDescent="0.25">
      <c r="B46" s="24" t="str">
        <f>IF($G46=7,Inscrição!B50,"")</f>
        <v/>
      </c>
      <c r="C46" s="46" t="str">
        <f>IF($G46=7,Inscrição!C50,"")</f>
        <v/>
      </c>
      <c r="D46" s="24" t="str">
        <f>IF($G46=7,Inscrição!F50,"")</f>
        <v/>
      </c>
      <c r="E46" s="24" t="str">
        <f>IF($G46=7,Inscrição!G50,"")</f>
        <v/>
      </c>
      <c r="F46" s="24" t="str">
        <f>IF($G46=7,Inscrição!J50,"")</f>
        <v/>
      </c>
      <c r="G46" s="24">
        <f>Inscrição!K50</f>
        <v>6</v>
      </c>
      <c r="H46" s="24"/>
    </row>
    <row r="47" spans="2:35" x14ac:dyDescent="0.25">
      <c r="B47" s="24" t="str">
        <f>IF($G47=7,Inscrição!B51,"")</f>
        <v/>
      </c>
      <c r="C47" s="46" t="str">
        <f>IF($G47=7,Inscrição!C51,"")</f>
        <v/>
      </c>
      <c r="D47" s="24" t="str">
        <f>IF($G47=7,Inscrição!F51,"")</f>
        <v/>
      </c>
      <c r="E47" s="24" t="str">
        <f>IF($G47=7,Inscrição!G51,"")</f>
        <v/>
      </c>
      <c r="F47" s="24" t="str">
        <f>IF($G47=7,Inscrição!J51,"")</f>
        <v/>
      </c>
      <c r="G47" s="24">
        <f>Inscrição!K51</f>
        <v>6</v>
      </c>
      <c r="H47" s="24"/>
    </row>
    <row r="48" spans="2:35" x14ac:dyDescent="0.25">
      <c r="B48" s="24" t="str">
        <f>IF($G48=7,Inscrição!B52,"")</f>
        <v/>
      </c>
      <c r="C48" s="46" t="str">
        <f>IF($G48=7,Inscrição!C52,"")</f>
        <v/>
      </c>
      <c r="D48" s="24" t="str">
        <f>IF($G48=7,Inscrição!F52,"")</f>
        <v/>
      </c>
      <c r="E48" s="24" t="str">
        <f>IF($G48=7,Inscrição!G52,"")</f>
        <v/>
      </c>
      <c r="F48" s="24" t="str">
        <f>IF($G48=7,Inscrição!J52,"")</f>
        <v/>
      </c>
      <c r="G48" s="24">
        <f>Inscrição!K52</f>
        <v>6</v>
      </c>
      <c r="H48" s="24"/>
    </row>
    <row r="49" spans="2:8" x14ac:dyDescent="0.25">
      <c r="B49" s="24" t="str">
        <f>IF($G49=7,Inscrição!B53,"")</f>
        <v/>
      </c>
      <c r="C49" s="46" t="str">
        <f>IF($G49=7,Inscrição!C53,"")</f>
        <v/>
      </c>
      <c r="D49" s="24" t="str">
        <f>IF($G49=7,Inscrição!F53,"")</f>
        <v/>
      </c>
      <c r="E49" s="24" t="str">
        <f>IF($G49=7,Inscrição!G53,"")</f>
        <v/>
      </c>
      <c r="F49" s="24" t="str">
        <f>IF($G49=7,Inscrição!J53,"")</f>
        <v/>
      </c>
      <c r="G49" s="24">
        <f>Inscrição!K53</f>
        <v>6</v>
      </c>
      <c r="H49" s="24"/>
    </row>
    <row r="50" spans="2:8" x14ac:dyDescent="0.25">
      <c r="B50" s="24" t="str">
        <f>IF($G50=7,Inscrição!B54,"")</f>
        <v/>
      </c>
      <c r="C50" s="46" t="str">
        <f>IF($G50=7,Inscrição!C54,"")</f>
        <v/>
      </c>
      <c r="D50" s="24" t="str">
        <f>IF($G50=7,Inscrição!F54,"")</f>
        <v/>
      </c>
      <c r="E50" s="24" t="str">
        <f>IF($G50=7,Inscrição!G54,"")</f>
        <v/>
      </c>
      <c r="F50" s="24" t="str">
        <f>IF($G50=7,Inscrição!J54,"")</f>
        <v/>
      </c>
      <c r="G50" s="24">
        <f>Inscrição!K54</f>
        <v>6</v>
      </c>
      <c r="H50" s="24"/>
    </row>
    <row r="51" spans="2:8" x14ac:dyDescent="0.25">
      <c r="B51" s="24" t="str">
        <f>IF($G51=7,Inscrição!B55,"")</f>
        <v/>
      </c>
      <c r="C51" s="46" t="str">
        <f>IF($G51=7,Inscrição!C55,"")</f>
        <v/>
      </c>
      <c r="D51" s="24" t="str">
        <f>IF($G51=7,Inscrição!F55,"")</f>
        <v/>
      </c>
      <c r="E51" s="24" t="str">
        <f>IF($G51=7,Inscrição!G55,"")</f>
        <v/>
      </c>
      <c r="F51" s="24" t="str">
        <f>IF($G51=7,Inscrição!J55,"")</f>
        <v/>
      </c>
      <c r="G51" s="24">
        <f>Inscrição!K55</f>
        <v>6</v>
      </c>
      <c r="H51" s="24"/>
    </row>
    <row r="52" spans="2:8" x14ac:dyDescent="0.25">
      <c r="B52" s="24" t="str">
        <f>IF($G52=7,Inscrição!B56,"")</f>
        <v/>
      </c>
      <c r="C52" s="46" t="str">
        <f>IF($G52=7,Inscrição!C56,"")</f>
        <v/>
      </c>
      <c r="D52" s="24" t="str">
        <f>IF($G52=7,Inscrição!F56,"")</f>
        <v/>
      </c>
      <c r="E52" s="24" t="str">
        <f>IF($G52=7,Inscrição!G56,"")</f>
        <v/>
      </c>
      <c r="F52" s="24" t="str">
        <f>IF($G52=7,Inscrição!J56,"")</f>
        <v/>
      </c>
      <c r="G52" s="24">
        <f>Inscrição!K56</f>
        <v>6</v>
      </c>
      <c r="H52" s="24"/>
    </row>
    <row r="53" spans="2:8" x14ac:dyDescent="0.25">
      <c r="B53" s="24" t="str">
        <f>IF($G53=7,Inscrição!B57,"")</f>
        <v/>
      </c>
      <c r="C53" s="46" t="str">
        <f>IF($G53=7,Inscrição!C57,"")</f>
        <v/>
      </c>
      <c r="D53" s="24" t="str">
        <f>IF($G53=7,Inscrição!F57,"")</f>
        <v/>
      </c>
      <c r="E53" s="24" t="str">
        <f>IF($G53=7,Inscrição!G57,"")</f>
        <v/>
      </c>
      <c r="F53" s="24" t="str">
        <f>IF($G53=7,Inscrição!J57,"")</f>
        <v/>
      </c>
      <c r="G53" s="24">
        <f>Inscrição!K57</f>
        <v>6</v>
      </c>
      <c r="H53" s="24"/>
    </row>
    <row r="54" spans="2:8" x14ac:dyDescent="0.25">
      <c r="B54" s="24" t="str">
        <f>IF($G54=7,Inscrição!B58,"")</f>
        <v/>
      </c>
      <c r="C54" s="46" t="str">
        <f>IF($G54=7,Inscrição!C58,"")</f>
        <v/>
      </c>
      <c r="D54" s="24" t="str">
        <f>IF($G54=7,Inscrição!F58,"")</f>
        <v/>
      </c>
      <c r="E54" s="24" t="str">
        <f>IF($G54=7,Inscrição!G58,"")</f>
        <v/>
      </c>
      <c r="F54" s="24" t="str">
        <f>IF($G54=7,Inscrição!J58,"")</f>
        <v/>
      </c>
      <c r="G54" s="24">
        <f>Inscrição!K58</f>
        <v>6</v>
      </c>
      <c r="H54" s="24"/>
    </row>
    <row r="55" spans="2:8" x14ac:dyDescent="0.25">
      <c r="B55" s="24" t="str">
        <f>IF($G55=7,Inscrição!B59,"")</f>
        <v/>
      </c>
      <c r="C55" s="46" t="str">
        <f>IF($G55=7,Inscrição!C59,"")</f>
        <v/>
      </c>
      <c r="D55" s="24" t="str">
        <f>IF($G55=7,Inscrição!F59,"")</f>
        <v/>
      </c>
      <c r="E55" s="24" t="str">
        <f>IF($G55=7,Inscrição!G59,"")</f>
        <v/>
      </c>
      <c r="F55" s="24" t="str">
        <f>IF($G55=7,Inscrição!J59,"")</f>
        <v/>
      </c>
      <c r="G55" s="24">
        <f>Inscrição!K59</f>
        <v>6</v>
      </c>
      <c r="H55" s="24"/>
    </row>
    <row r="56" spans="2:8" x14ac:dyDescent="0.25">
      <c r="B56" s="24" t="str">
        <f>IF($G56=7,Inscrição!B60,"")</f>
        <v/>
      </c>
      <c r="C56" s="46" t="str">
        <f>IF($G56=7,Inscrição!C60,"")</f>
        <v/>
      </c>
      <c r="D56" s="24" t="str">
        <f>IF($G56=7,Inscrição!F60,"")</f>
        <v/>
      </c>
      <c r="E56" s="24" t="str">
        <f>IF($G56=7,Inscrição!G60,"")</f>
        <v/>
      </c>
      <c r="F56" s="24" t="str">
        <f>IF($G56=7,Inscrição!J60,"")</f>
        <v/>
      </c>
      <c r="G56" s="24">
        <f>Inscrição!K60</f>
        <v>6</v>
      </c>
      <c r="H56" s="24"/>
    </row>
    <row r="57" spans="2:8" x14ac:dyDescent="0.25">
      <c r="B57" s="24" t="str">
        <f>IF($G57=7,Inscrição!B61,"")</f>
        <v/>
      </c>
      <c r="C57" s="46" t="str">
        <f>IF($G57=7,Inscrição!C61,"")</f>
        <v/>
      </c>
      <c r="D57" s="24" t="str">
        <f>IF($G57=7,Inscrição!F61,"")</f>
        <v/>
      </c>
      <c r="E57" s="24" t="str">
        <f>IF($G57=7,Inscrição!G61,"")</f>
        <v/>
      </c>
      <c r="F57" s="24" t="str">
        <f>IF($G57=7,Inscrição!J61,"")</f>
        <v/>
      </c>
      <c r="G57" s="24">
        <f>Inscrição!K61</f>
        <v>6</v>
      </c>
      <c r="H57" s="24"/>
    </row>
    <row r="58" spans="2:8" x14ac:dyDescent="0.25">
      <c r="B58" s="24" t="str">
        <f>IF($G58=7,Inscrição!B62,"")</f>
        <v/>
      </c>
      <c r="C58" s="46" t="str">
        <f>IF($G58=7,Inscrição!C62,"")</f>
        <v/>
      </c>
      <c r="D58" s="24" t="str">
        <f>IF($G58=7,Inscrição!F62,"")</f>
        <v/>
      </c>
      <c r="E58" s="24" t="str">
        <f>IF($G58=7,Inscrição!G62,"")</f>
        <v/>
      </c>
      <c r="F58" s="24" t="str">
        <f>IF($G58=7,Inscrição!J62,"")</f>
        <v/>
      </c>
      <c r="G58" s="24">
        <f>Inscrição!K62</f>
        <v>6</v>
      </c>
      <c r="H58" s="24"/>
    </row>
    <row r="59" spans="2:8" x14ac:dyDescent="0.25">
      <c r="B59" s="24" t="str">
        <f>IF($G59=7,Inscrição!B63,"")</f>
        <v/>
      </c>
      <c r="C59" s="46" t="str">
        <f>IF($G59=7,Inscrição!C63,"")</f>
        <v/>
      </c>
      <c r="D59" s="24" t="str">
        <f>IF($G59=7,Inscrição!F63,"")</f>
        <v/>
      </c>
      <c r="E59" s="24" t="str">
        <f>IF($G59=7,Inscrição!G63,"")</f>
        <v/>
      </c>
      <c r="F59" s="24" t="str">
        <f>IF($G59=7,Inscrição!J63,"")</f>
        <v/>
      </c>
      <c r="G59" s="24">
        <f>Inscrição!K63</f>
        <v>6</v>
      </c>
      <c r="H59" s="24"/>
    </row>
    <row r="60" spans="2:8" x14ac:dyDescent="0.25">
      <c r="B60" s="24" t="str">
        <f>IF($G60=7,Inscrição!B64,"")</f>
        <v/>
      </c>
      <c r="C60" s="46" t="str">
        <f>IF($G60=7,Inscrição!C64,"")</f>
        <v/>
      </c>
      <c r="D60" s="24" t="str">
        <f>IF($G60=7,Inscrição!F64,"")</f>
        <v/>
      </c>
      <c r="E60" s="24" t="str">
        <f>IF($G60=7,Inscrição!G64,"")</f>
        <v/>
      </c>
      <c r="F60" s="24" t="str">
        <f>IF($G60=7,Inscrição!J64,"")</f>
        <v/>
      </c>
      <c r="G60" s="24">
        <f>Inscrição!K64</f>
        <v>6</v>
      </c>
      <c r="H60" s="24"/>
    </row>
    <row r="61" spans="2:8" x14ac:dyDescent="0.25">
      <c r="B61" s="24" t="str">
        <f>IF($G61=7,Inscrição!B65,"")</f>
        <v/>
      </c>
      <c r="C61" s="46" t="str">
        <f>IF($G61=7,Inscrição!C65,"")</f>
        <v/>
      </c>
      <c r="D61" s="24" t="str">
        <f>IF($G61=7,Inscrição!F65,"")</f>
        <v/>
      </c>
      <c r="E61" s="24" t="str">
        <f>IF($G61=7,Inscrição!G65,"")</f>
        <v/>
      </c>
      <c r="F61" s="24" t="str">
        <f>IF($G61=7,Inscrição!J65,"")</f>
        <v/>
      </c>
      <c r="G61" s="24">
        <f>Inscrição!K65</f>
        <v>6</v>
      </c>
      <c r="H61" s="24"/>
    </row>
    <row r="62" spans="2:8" x14ac:dyDescent="0.25">
      <c r="B62" s="24" t="str">
        <f>IF($G62=7,Inscrição!B66,"")</f>
        <v/>
      </c>
      <c r="C62" s="46" t="str">
        <f>IF($G62=7,Inscrição!C66,"")</f>
        <v/>
      </c>
      <c r="D62" s="24" t="str">
        <f>IF($G62=7,Inscrição!F66,"")</f>
        <v/>
      </c>
      <c r="E62" s="24" t="str">
        <f>IF($G62=7,Inscrição!G66,"")</f>
        <v/>
      </c>
      <c r="F62" s="24" t="str">
        <f>IF($G62=7,Inscrição!J66,"")</f>
        <v/>
      </c>
      <c r="G62" s="24">
        <f>Inscrição!K66</f>
        <v>6</v>
      </c>
      <c r="H62" s="24"/>
    </row>
    <row r="63" spans="2:8" x14ac:dyDescent="0.25">
      <c r="B63" s="24" t="str">
        <f>IF($G63=7,Inscrição!B67,"")</f>
        <v/>
      </c>
      <c r="C63" s="46" t="str">
        <f>IF($G63=7,Inscrição!C67,"")</f>
        <v/>
      </c>
      <c r="D63" s="24" t="str">
        <f>IF($G63=7,Inscrição!F67,"")</f>
        <v/>
      </c>
      <c r="E63" s="24" t="str">
        <f>IF($G63=7,Inscrição!G67,"")</f>
        <v/>
      </c>
      <c r="F63" s="24" t="str">
        <f>IF($G63=7,Inscrição!J67,"")</f>
        <v/>
      </c>
      <c r="G63" s="24">
        <f>Inscrição!K67</f>
        <v>6</v>
      </c>
      <c r="H63" s="24"/>
    </row>
    <row r="64" spans="2:8" x14ac:dyDescent="0.25">
      <c r="B64" s="24" t="str">
        <f>IF($G64=7,Inscrição!B68,"")</f>
        <v/>
      </c>
      <c r="C64" s="46" t="str">
        <f>IF($G64=7,Inscrição!C68,"")</f>
        <v/>
      </c>
      <c r="D64" s="24" t="str">
        <f>IF($G64=7,Inscrição!F68,"")</f>
        <v/>
      </c>
      <c r="E64" s="24" t="str">
        <f>IF($G64=7,Inscrição!G68,"")</f>
        <v/>
      </c>
      <c r="F64" s="24" t="str">
        <f>IF($G64=7,Inscrição!J68,"")</f>
        <v/>
      </c>
      <c r="G64" s="24">
        <f>Inscrição!K68</f>
        <v>6</v>
      </c>
      <c r="H64" s="24"/>
    </row>
    <row r="65" spans="2:8" x14ac:dyDescent="0.25">
      <c r="B65" s="24" t="str">
        <f>IF($G65=7,Inscrição!B69,"")</f>
        <v/>
      </c>
      <c r="C65" s="46" t="str">
        <f>IF($G65=7,Inscrição!C69,"")</f>
        <v/>
      </c>
      <c r="D65" s="24" t="str">
        <f>IF($G65=7,Inscrição!F69,"")</f>
        <v/>
      </c>
      <c r="E65" s="24" t="str">
        <f>IF($G65=7,Inscrição!G69,"")</f>
        <v/>
      </c>
      <c r="F65" s="24" t="str">
        <f>IF($G65=7,Inscrição!J69,"")</f>
        <v/>
      </c>
      <c r="G65" s="24">
        <f>Inscrição!K69</f>
        <v>6</v>
      </c>
      <c r="H65" s="24"/>
    </row>
    <row r="66" spans="2:8" x14ac:dyDescent="0.25">
      <c r="B66" s="24" t="str">
        <f>IF($G66=7,Inscrição!B70,"")</f>
        <v/>
      </c>
      <c r="C66" s="46" t="str">
        <f>IF($G66=7,Inscrição!C70,"")</f>
        <v/>
      </c>
      <c r="D66" s="24" t="str">
        <f>IF($G66=7,Inscrição!F70,"")</f>
        <v/>
      </c>
      <c r="E66" s="24" t="str">
        <f>IF($G66=7,Inscrição!G70,"")</f>
        <v/>
      </c>
      <c r="F66" s="24" t="str">
        <f>IF($G66=7,Inscrição!J70,"")</f>
        <v/>
      </c>
      <c r="G66" s="24">
        <f>Inscrição!K70</f>
        <v>6</v>
      </c>
      <c r="H66" s="24"/>
    </row>
    <row r="67" spans="2:8" x14ac:dyDescent="0.25">
      <c r="B67" s="24" t="str">
        <f>IF($G67=7,Inscrição!B71,"")</f>
        <v/>
      </c>
      <c r="C67" s="46" t="str">
        <f>IF($G67=7,Inscrição!C71,"")</f>
        <v/>
      </c>
      <c r="D67" s="24" t="str">
        <f>IF($G67=7,Inscrição!F71,"")</f>
        <v/>
      </c>
      <c r="E67" s="24" t="str">
        <f>IF($G67=7,Inscrição!G71,"")</f>
        <v/>
      </c>
      <c r="F67" s="24" t="str">
        <f>IF($G67=7,Inscrição!J71,"")</f>
        <v/>
      </c>
      <c r="G67" s="24">
        <f>Inscrição!K71</f>
        <v>6</v>
      </c>
      <c r="H67" s="24"/>
    </row>
    <row r="68" spans="2:8" x14ac:dyDescent="0.25">
      <c r="B68" s="24" t="str">
        <f>IF($G68=7,Inscrição!B72,"")</f>
        <v/>
      </c>
      <c r="C68" s="46" t="str">
        <f>IF($G68=7,Inscrição!C72,"")</f>
        <v/>
      </c>
      <c r="D68" s="24" t="str">
        <f>IF($G68=7,Inscrição!F72,"")</f>
        <v/>
      </c>
      <c r="E68" s="24" t="str">
        <f>IF($G68=7,Inscrição!G72,"")</f>
        <v/>
      </c>
      <c r="F68" s="24" t="str">
        <f>IF($G68=7,Inscrição!J72,"")</f>
        <v/>
      </c>
      <c r="G68" s="24">
        <f>Inscrição!K72</f>
        <v>6</v>
      </c>
      <c r="H68" s="24"/>
    </row>
    <row r="69" spans="2:8" x14ac:dyDescent="0.25">
      <c r="B69" s="24" t="str">
        <f>IF($G69=7,Inscrição!B73,"")</f>
        <v/>
      </c>
      <c r="C69" s="46" t="str">
        <f>IF($G69=7,Inscrição!C73,"")</f>
        <v/>
      </c>
      <c r="D69" s="24" t="str">
        <f>IF($G69=7,Inscrição!F73,"")</f>
        <v/>
      </c>
      <c r="E69" s="24" t="str">
        <f>IF($G69=7,Inscrição!G73,"")</f>
        <v/>
      </c>
      <c r="F69" s="24" t="str">
        <f>IF($G69=7,Inscrição!J73,"")</f>
        <v/>
      </c>
      <c r="G69" s="24">
        <f>Inscrição!K73</f>
        <v>6</v>
      </c>
      <c r="H69" s="24"/>
    </row>
    <row r="70" spans="2:8" x14ac:dyDescent="0.25">
      <c r="B70" s="24" t="str">
        <f>IF($G70=7,Inscrição!B74,"")</f>
        <v/>
      </c>
      <c r="C70" s="46" t="str">
        <f>IF($G70=7,Inscrição!C74,"")</f>
        <v/>
      </c>
      <c r="D70" s="24" t="str">
        <f>IF($G70=7,Inscrição!F74,"")</f>
        <v/>
      </c>
      <c r="E70" s="24" t="str">
        <f>IF($G70=7,Inscrição!G74,"")</f>
        <v/>
      </c>
      <c r="F70" s="24" t="str">
        <f>IF($G70=7,Inscrição!J74,"")</f>
        <v/>
      </c>
      <c r="G70" s="24">
        <f>Inscrição!K74</f>
        <v>6</v>
      </c>
      <c r="H70" s="24"/>
    </row>
    <row r="71" spans="2:8" x14ac:dyDescent="0.25">
      <c r="B71" s="24" t="str">
        <f>IF($G71=7,Inscrição!B75,"")</f>
        <v/>
      </c>
      <c r="C71" s="46" t="str">
        <f>IF($G71=7,Inscrição!C75,"")</f>
        <v/>
      </c>
      <c r="D71" s="24" t="str">
        <f>IF($G71=7,Inscrição!F75,"")</f>
        <v/>
      </c>
      <c r="E71" s="24" t="str">
        <f>IF($G71=7,Inscrição!G75,"")</f>
        <v/>
      </c>
      <c r="F71" s="24" t="str">
        <f>IF($G71=7,Inscrição!J75,"")</f>
        <v/>
      </c>
      <c r="G71" s="24">
        <f>Inscrição!K75</f>
        <v>6</v>
      </c>
      <c r="H71" s="24"/>
    </row>
    <row r="72" spans="2:8" x14ac:dyDescent="0.25">
      <c r="B72" s="24" t="str">
        <f>IF($G72=7,Inscrição!B76,"")</f>
        <v/>
      </c>
      <c r="C72" s="46" t="str">
        <f>IF($G72=7,Inscrição!C76,"")</f>
        <v/>
      </c>
      <c r="D72" s="24" t="str">
        <f>IF($G72=7,Inscrição!F76,"")</f>
        <v/>
      </c>
      <c r="E72" s="24" t="str">
        <f>IF($G72=7,Inscrição!G76,"")</f>
        <v/>
      </c>
      <c r="F72" s="24" t="str">
        <f>IF($G72=7,Inscrição!J76,"")</f>
        <v/>
      </c>
      <c r="G72" s="24">
        <f>Inscrição!K76</f>
        <v>6</v>
      </c>
      <c r="H72" s="24"/>
    </row>
    <row r="73" spans="2:8" x14ac:dyDescent="0.25">
      <c r="B73" s="24" t="str">
        <f>IF($G73=7,Inscrição!B77,"")</f>
        <v/>
      </c>
      <c r="C73" s="46" t="str">
        <f>IF($G73=7,Inscrição!C77,"")</f>
        <v/>
      </c>
      <c r="D73" s="24" t="str">
        <f>IF($G73=7,Inscrição!F77,"")</f>
        <v/>
      </c>
      <c r="E73" s="24" t="str">
        <f>IF($G73=7,Inscrição!G77,"")</f>
        <v/>
      </c>
      <c r="F73" s="24" t="str">
        <f>IF($G73=7,Inscrição!J77,"")</f>
        <v/>
      </c>
      <c r="G73" s="24">
        <f>Inscrição!K77</f>
        <v>6</v>
      </c>
      <c r="H73" s="24"/>
    </row>
    <row r="74" spans="2:8" x14ac:dyDescent="0.25">
      <c r="B74" s="24" t="str">
        <f>IF($G74=7,Inscrição!B78,"")</f>
        <v/>
      </c>
      <c r="C74" s="46" t="str">
        <f>IF($G74=7,Inscrição!C78,"")</f>
        <v/>
      </c>
      <c r="D74" s="24" t="str">
        <f>IF($G74=7,Inscrição!F78,"")</f>
        <v/>
      </c>
      <c r="E74" s="24" t="str">
        <f>IF($G74=7,Inscrição!G78,"")</f>
        <v/>
      </c>
      <c r="F74" s="24" t="str">
        <f>IF($G74=7,Inscrição!J78,"")</f>
        <v/>
      </c>
      <c r="G74" s="24">
        <f>Inscrição!K78</f>
        <v>6</v>
      </c>
      <c r="H74" s="24"/>
    </row>
    <row r="75" spans="2:8" x14ac:dyDescent="0.25">
      <c r="B75" s="24" t="str">
        <f>IF($G75=7,Inscrição!B79,"")</f>
        <v/>
      </c>
      <c r="C75" s="46" t="str">
        <f>IF($G75=7,Inscrição!C79,"")</f>
        <v/>
      </c>
      <c r="D75" s="24" t="str">
        <f>IF($G75=7,Inscrição!F79,"")</f>
        <v/>
      </c>
      <c r="E75" s="24" t="str">
        <f>IF($G75=7,Inscrição!G79,"")</f>
        <v/>
      </c>
      <c r="F75" s="24" t="str">
        <f>IF($G75=7,Inscrição!J79,"")</f>
        <v/>
      </c>
      <c r="G75" s="24">
        <f>Inscrição!K79</f>
        <v>6</v>
      </c>
      <c r="H75" s="24"/>
    </row>
    <row r="76" spans="2:8" x14ac:dyDescent="0.25">
      <c r="B76" s="24" t="str">
        <f>IF($G76=7,Inscrição!B80,"")</f>
        <v/>
      </c>
      <c r="C76" s="46" t="str">
        <f>IF($G76=7,Inscrição!C80,"")</f>
        <v/>
      </c>
      <c r="D76" s="24" t="str">
        <f>IF($G76=7,Inscrição!F80,"")</f>
        <v/>
      </c>
      <c r="E76" s="24" t="str">
        <f>IF($G76=7,Inscrição!G80,"")</f>
        <v/>
      </c>
      <c r="F76" s="24" t="str">
        <f>IF($G76=7,Inscrição!J80,"")</f>
        <v/>
      </c>
      <c r="G76" s="24">
        <f>Inscrição!K80</f>
        <v>6</v>
      </c>
      <c r="H76" s="24"/>
    </row>
    <row r="77" spans="2:8" x14ac:dyDescent="0.25">
      <c r="B77" s="24" t="str">
        <f>IF($G77=7,Inscrição!B81,"")</f>
        <v/>
      </c>
      <c r="C77" s="46" t="str">
        <f>IF($G77=7,Inscrição!C81,"")</f>
        <v/>
      </c>
      <c r="D77" s="24" t="str">
        <f>IF($G77=7,Inscrição!F81,"")</f>
        <v/>
      </c>
      <c r="E77" s="24" t="str">
        <f>IF($G77=7,Inscrição!G81,"")</f>
        <v/>
      </c>
      <c r="F77" s="24" t="str">
        <f>IF($G77=7,Inscrição!J81,"")</f>
        <v/>
      </c>
      <c r="G77" s="24">
        <f>Inscrição!K81</f>
        <v>6</v>
      </c>
      <c r="H77" s="24"/>
    </row>
    <row r="78" spans="2:8" x14ac:dyDescent="0.25">
      <c r="B78" s="24" t="str">
        <f>IF($G78=7,Inscrição!B82,"")</f>
        <v/>
      </c>
      <c r="C78" s="46" t="str">
        <f>IF($G78=7,Inscrição!C82,"")</f>
        <v/>
      </c>
      <c r="D78" s="24" t="str">
        <f>IF($G78=7,Inscrição!F82,"")</f>
        <v/>
      </c>
      <c r="E78" s="24" t="str">
        <f>IF($G78=7,Inscrição!G82,"")</f>
        <v/>
      </c>
      <c r="F78" s="24" t="str">
        <f>IF($G78=7,Inscrição!J82,"")</f>
        <v/>
      </c>
      <c r="G78" s="24">
        <f>Inscrição!K82</f>
        <v>6</v>
      </c>
      <c r="H78" s="24"/>
    </row>
    <row r="79" spans="2:8" x14ac:dyDescent="0.25">
      <c r="B79" s="24" t="str">
        <f>IF($G79=7,Inscrição!B83,"")</f>
        <v/>
      </c>
      <c r="C79" s="46" t="str">
        <f>IF($G79=7,Inscrição!C83,"")</f>
        <v/>
      </c>
      <c r="D79" s="24" t="str">
        <f>IF($G79=7,Inscrição!F83,"")</f>
        <v/>
      </c>
      <c r="E79" s="24" t="str">
        <f>IF($G79=7,Inscrição!G83,"")</f>
        <v/>
      </c>
      <c r="F79" s="24" t="str">
        <f>IF($G79=7,Inscrição!J83,"")</f>
        <v/>
      </c>
      <c r="G79" s="24">
        <f>Inscrição!K83</f>
        <v>6</v>
      </c>
      <c r="H79" s="24"/>
    </row>
    <row r="80" spans="2:8" x14ac:dyDescent="0.25">
      <c r="B80" s="24" t="str">
        <f>IF($G80=7,Inscrição!B84,"")</f>
        <v/>
      </c>
      <c r="C80" s="46" t="str">
        <f>IF($G80=7,Inscrição!C84,"")</f>
        <v/>
      </c>
      <c r="D80" s="24" t="str">
        <f>IF($G80=7,Inscrição!F84,"")</f>
        <v/>
      </c>
      <c r="E80" s="24" t="str">
        <f>IF($G80=7,Inscrição!G84,"")</f>
        <v/>
      </c>
      <c r="F80" s="24" t="str">
        <f>IF($G80=7,Inscrição!J84,"")</f>
        <v/>
      </c>
      <c r="G80" s="24">
        <f>Inscrição!K84</f>
        <v>6</v>
      </c>
      <c r="H80" s="24"/>
    </row>
    <row r="81" spans="2:8" x14ac:dyDescent="0.25">
      <c r="B81" s="24" t="str">
        <f>IF($G81=7,Inscrição!B85,"")</f>
        <v/>
      </c>
      <c r="C81" s="46" t="str">
        <f>IF($G81=7,Inscrição!C85,"")</f>
        <v/>
      </c>
      <c r="D81" s="24" t="str">
        <f>IF($G81=7,Inscrição!F85,"")</f>
        <v/>
      </c>
      <c r="E81" s="24" t="str">
        <f>IF($G81=7,Inscrição!G85,"")</f>
        <v/>
      </c>
      <c r="F81" s="24" t="str">
        <f>IF($G81=7,Inscrição!J85,"")</f>
        <v/>
      </c>
      <c r="G81" s="24">
        <f>Inscrição!K85</f>
        <v>6</v>
      </c>
      <c r="H81" s="24"/>
    </row>
    <row r="82" spans="2:8" x14ac:dyDescent="0.25">
      <c r="B82" s="24" t="str">
        <f>IF($G82=7,Inscrição!B86,"")</f>
        <v/>
      </c>
      <c r="C82" s="46" t="str">
        <f>IF($G82=7,Inscrição!C86,"")</f>
        <v/>
      </c>
      <c r="D82" s="24" t="str">
        <f>IF($G82=7,Inscrição!F86,"")</f>
        <v/>
      </c>
      <c r="E82" s="24" t="str">
        <f>IF($G82=7,Inscrição!G86,"")</f>
        <v/>
      </c>
      <c r="F82" s="24" t="str">
        <f>IF($G82=7,Inscrição!J86,"")</f>
        <v/>
      </c>
      <c r="G82" s="24">
        <f>Inscrição!K86</f>
        <v>6</v>
      </c>
      <c r="H82" s="24"/>
    </row>
    <row r="83" spans="2:8" x14ac:dyDescent="0.25">
      <c r="B83" s="24" t="str">
        <f>IF($G83=7,Inscrição!B87,"")</f>
        <v/>
      </c>
      <c r="C83" s="46" t="str">
        <f>IF($G83=7,Inscrição!C87,"")</f>
        <v/>
      </c>
      <c r="D83" s="24" t="str">
        <f>IF($G83=7,Inscrição!F87,"")</f>
        <v/>
      </c>
      <c r="E83" s="24" t="str">
        <f>IF($G83=7,Inscrição!G87,"")</f>
        <v/>
      </c>
      <c r="F83" s="24" t="str">
        <f>IF($G83=7,Inscrição!J87,"")</f>
        <v/>
      </c>
      <c r="G83" s="24">
        <f>Inscrição!K87</f>
        <v>6</v>
      </c>
      <c r="H83" s="24"/>
    </row>
    <row r="84" spans="2:8" x14ac:dyDescent="0.25">
      <c r="B84" s="24" t="str">
        <f>IF($G84=7,Inscrição!B88,"")</f>
        <v/>
      </c>
      <c r="C84" s="46" t="str">
        <f>IF($G84=7,Inscrição!C88,"")</f>
        <v/>
      </c>
      <c r="D84" s="24" t="str">
        <f>IF($G84=7,Inscrição!F88,"")</f>
        <v/>
      </c>
      <c r="E84" s="24" t="str">
        <f>IF($G84=7,Inscrição!G88,"")</f>
        <v/>
      </c>
      <c r="F84" s="24" t="str">
        <f>IF($G84=7,Inscrição!J88,"")</f>
        <v/>
      </c>
      <c r="G84" s="24">
        <f>Inscrição!K88</f>
        <v>6</v>
      </c>
      <c r="H84" s="24"/>
    </row>
    <row r="85" spans="2:8" x14ac:dyDescent="0.25">
      <c r="B85" s="24" t="str">
        <f>IF($G85=7,Inscrição!B89,"")</f>
        <v/>
      </c>
      <c r="C85" s="46" t="str">
        <f>IF($G85=7,Inscrição!C89,"")</f>
        <v/>
      </c>
      <c r="D85" s="24" t="str">
        <f>IF($G85=7,Inscrição!F89,"")</f>
        <v/>
      </c>
      <c r="E85" s="24" t="str">
        <f>IF($G85=7,Inscrição!G89,"")</f>
        <v/>
      </c>
      <c r="F85" s="24" t="str">
        <f>IF($G85=7,Inscrição!J89,"")</f>
        <v/>
      </c>
      <c r="G85" s="24">
        <f>Inscrição!K89</f>
        <v>6</v>
      </c>
      <c r="H85" s="24"/>
    </row>
    <row r="86" spans="2:8" x14ac:dyDescent="0.25">
      <c r="B86" s="24" t="str">
        <f>IF($G86=7,Inscrição!B90,"")</f>
        <v/>
      </c>
      <c r="C86" s="46" t="str">
        <f>IF($G86=7,Inscrição!C90,"")</f>
        <v/>
      </c>
      <c r="D86" s="24" t="str">
        <f>IF($G86=7,Inscrição!F90,"")</f>
        <v/>
      </c>
      <c r="E86" s="24" t="str">
        <f>IF($G86=7,Inscrição!G90,"")</f>
        <v/>
      </c>
      <c r="F86" s="24" t="str">
        <f>IF($G86=7,Inscrição!J90,"")</f>
        <v/>
      </c>
      <c r="G86" s="24">
        <f>Inscrição!K90</f>
        <v>6</v>
      </c>
      <c r="H86" s="24"/>
    </row>
    <row r="87" spans="2:8" x14ac:dyDescent="0.25">
      <c r="B87" s="24" t="str">
        <f>IF($G87=7,Inscrição!B91,"")</f>
        <v/>
      </c>
      <c r="C87" s="46" t="str">
        <f>IF($G87=7,Inscrição!C91,"")</f>
        <v/>
      </c>
      <c r="D87" s="24" t="str">
        <f>IF($G87=7,Inscrição!F91,"")</f>
        <v/>
      </c>
      <c r="E87" s="24" t="str">
        <f>IF($G87=7,Inscrição!G91,"")</f>
        <v/>
      </c>
      <c r="F87" s="24" t="str">
        <f>IF($G87=7,Inscrição!J91,"")</f>
        <v/>
      </c>
      <c r="G87" s="24">
        <f>Inscrição!K91</f>
        <v>6</v>
      </c>
      <c r="H87" s="24"/>
    </row>
    <row r="88" spans="2:8" x14ac:dyDescent="0.25">
      <c r="B88" s="24" t="str">
        <f>IF($G88=7,Inscrição!B92,"")</f>
        <v/>
      </c>
      <c r="C88" s="46" t="str">
        <f>IF($G88=7,Inscrição!C92,"")</f>
        <v/>
      </c>
      <c r="D88" s="24" t="str">
        <f>IF($G88=7,Inscrição!F92,"")</f>
        <v/>
      </c>
      <c r="E88" s="24" t="str">
        <f>IF($G88=7,Inscrição!G92,"")</f>
        <v/>
      </c>
      <c r="F88" s="24" t="str">
        <f>IF($G88=7,Inscrição!J92,"")</f>
        <v/>
      </c>
      <c r="G88" s="24">
        <f>Inscrição!K92</f>
        <v>6</v>
      </c>
      <c r="H88" s="24"/>
    </row>
    <row r="89" spans="2:8" x14ac:dyDescent="0.25">
      <c r="B89" s="24" t="str">
        <f>IF($G89=7,Inscrição!B93,"")</f>
        <v/>
      </c>
      <c r="C89" s="46" t="str">
        <f>IF($G89=7,Inscrição!C93,"")</f>
        <v/>
      </c>
      <c r="D89" s="24" t="str">
        <f>IF($G89=7,Inscrição!F93,"")</f>
        <v/>
      </c>
      <c r="E89" s="24" t="str">
        <f>IF($G89=7,Inscrição!G93,"")</f>
        <v/>
      </c>
      <c r="F89" s="24" t="str">
        <f>IF($G89=7,Inscrição!J93,"")</f>
        <v/>
      </c>
      <c r="G89" s="24">
        <f>Inscrição!K93</f>
        <v>6</v>
      </c>
      <c r="H89" s="24"/>
    </row>
    <row r="90" spans="2:8" x14ac:dyDescent="0.25">
      <c r="B90" s="24" t="str">
        <f>IF($G90=7,Inscrição!B94,"")</f>
        <v/>
      </c>
      <c r="C90" s="46" t="str">
        <f>IF($G90=7,Inscrição!C94,"")</f>
        <v/>
      </c>
      <c r="D90" s="24" t="str">
        <f>IF($G90=7,Inscrição!F94,"")</f>
        <v/>
      </c>
      <c r="E90" s="24" t="str">
        <f>IF($G90=7,Inscrição!G94,"")</f>
        <v/>
      </c>
      <c r="F90" s="24" t="str">
        <f>IF($G90=7,Inscrição!J94,"")</f>
        <v/>
      </c>
      <c r="G90" s="24">
        <f>Inscrição!K94</f>
        <v>6</v>
      </c>
      <c r="H90" s="24"/>
    </row>
    <row r="91" spans="2:8" x14ac:dyDescent="0.25">
      <c r="B91" s="24" t="str">
        <f>IF($G91=7,Inscrição!B95,"")</f>
        <v/>
      </c>
      <c r="C91" s="46" t="str">
        <f>IF($G91=7,Inscrição!C95,"")</f>
        <v/>
      </c>
      <c r="D91" s="24" t="str">
        <f>IF($G91=7,Inscrição!F95,"")</f>
        <v/>
      </c>
      <c r="E91" s="24" t="str">
        <f>IF($G91=7,Inscrição!G95,"")</f>
        <v/>
      </c>
      <c r="F91" s="24" t="str">
        <f>IF($G91=7,Inscrição!J95,"")</f>
        <v/>
      </c>
      <c r="G91" s="24">
        <f>Inscrição!K95</f>
        <v>6</v>
      </c>
      <c r="H91" s="24"/>
    </row>
    <row r="92" spans="2:8" x14ac:dyDescent="0.25">
      <c r="B92" s="24" t="str">
        <f>IF($G92=7,Inscrição!B96,"")</f>
        <v/>
      </c>
      <c r="C92" s="46" t="str">
        <f>IF($G92=7,Inscrição!C96,"")</f>
        <v/>
      </c>
      <c r="D92" s="24" t="str">
        <f>IF($G92=7,Inscrição!F96,"")</f>
        <v/>
      </c>
      <c r="E92" s="24" t="str">
        <f>IF($G92=7,Inscrição!G96,"")</f>
        <v/>
      </c>
      <c r="F92" s="24" t="str">
        <f>IF($G92=7,Inscrição!J96,"")</f>
        <v/>
      </c>
      <c r="G92" s="24">
        <f>Inscrição!K96</f>
        <v>6</v>
      </c>
      <c r="H92" s="24"/>
    </row>
    <row r="93" spans="2:8" x14ac:dyDescent="0.25">
      <c r="B93" s="24" t="str">
        <f>IF($G93=7,Inscrição!B97,"")</f>
        <v/>
      </c>
      <c r="C93" s="46" t="str">
        <f>IF($G93=7,Inscrição!C97,"")</f>
        <v/>
      </c>
      <c r="D93" s="24" t="str">
        <f>IF($G93=7,Inscrição!F97,"")</f>
        <v/>
      </c>
      <c r="E93" s="24" t="str">
        <f>IF($G93=7,Inscrição!G97,"")</f>
        <v/>
      </c>
      <c r="F93" s="24" t="str">
        <f>IF($G93=7,Inscrição!J97,"")</f>
        <v/>
      </c>
      <c r="G93" s="24">
        <f>Inscrição!K97</f>
        <v>6</v>
      </c>
      <c r="H93" s="24"/>
    </row>
    <row r="94" spans="2:8" x14ac:dyDescent="0.25">
      <c r="B94" s="24" t="str">
        <f>IF($G94=7,Inscrição!B98,"")</f>
        <v/>
      </c>
      <c r="C94" s="46" t="str">
        <f>IF($G94=7,Inscrição!C98,"")</f>
        <v/>
      </c>
      <c r="D94" s="24" t="str">
        <f>IF($G94=7,Inscrição!F98,"")</f>
        <v/>
      </c>
      <c r="E94" s="24" t="str">
        <f>IF($G94=7,Inscrição!G98,"")</f>
        <v/>
      </c>
      <c r="F94" s="24" t="str">
        <f>IF($G94=7,Inscrição!J98,"")</f>
        <v/>
      </c>
      <c r="G94" s="24">
        <f>Inscrição!K98</f>
        <v>6</v>
      </c>
      <c r="H94" s="24"/>
    </row>
    <row r="95" spans="2:8" x14ac:dyDescent="0.25">
      <c r="B95" s="24" t="str">
        <f>IF($G95=7,Inscrição!B99,"")</f>
        <v/>
      </c>
      <c r="C95" s="46" t="str">
        <f>IF($G95=7,Inscrição!C99,"")</f>
        <v/>
      </c>
      <c r="D95" s="24" t="str">
        <f>IF($G95=7,Inscrição!F99,"")</f>
        <v/>
      </c>
      <c r="E95" s="24" t="str">
        <f>IF($G95=7,Inscrição!G99,"")</f>
        <v/>
      </c>
      <c r="F95" s="24" t="str">
        <f>IF($G95=7,Inscrição!J99,"")</f>
        <v/>
      </c>
      <c r="G95" s="24">
        <f>Inscrição!K99</f>
        <v>6</v>
      </c>
      <c r="H95" s="24"/>
    </row>
    <row r="96" spans="2:8" x14ac:dyDescent="0.25">
      <c r="B96" s="24" t="str">
        <f>IF($G96=7,Inscrição!B100,"")</f>
        <v/>
      </c>
      <c r="C96" s="46" t="str">
        <f>IF($G96=7,Inscrição!C100,"")</f>
        <v/>
      </c>
      <c r="D96" s="24" t="str">
        <f>IF($G96=7,Inscrição!F100,"")</f>
        <v/>
      </c>
      <c r="E96" s="24" t="str">
        <f>IF($G96=7,Inscrição!G100,"")</f>
        <v/>
      </c>
      <c r="F96" s="24" t="str">
        <f>IF($G96=7,Inscrição!J100,"")</f>
        <v/>
      </c>
      <c r="G96" s="24">
        <f>Inscrição!K100</f>
        <v>6</v>
      </c>
      <c r="H96" s="24"/>
    </row>
    <row r="97" spans="2:8" x14ac:dyDescent="0.25">
      <c r="B97" s="24" t="str">
        <f>IF($G97=7,Inscrição!B101,"")</f>
        <v/>
      </c>
      <c r="C97" s="46" t="str">
        <f>IF($G97=7,Inscrição!C101,"")</f>
        <v/>
      </c>
      <c r="D97" s="24" t="str">
        <f>IF($G97=7,Inscrição!F101,"")</f>
        <v/>
      </c>
      <c r="E97" s="24" t="str">
        <f>IF($G97=7,Inscrição!G101,"")</f>
        <v/>
      </c>
      <c r="F97" s="24" t="str">
        <f>IF($G97=7,Inscrição!J101,"")</f>
        <v/>
      </c>
      <c r="G97" s="24">
        <f>Inscrição!K101</f>
        <v>6</v>
      </c>
      <c r="H97" s="24"/>
    </row>
    <row r="98" spans="2:8" x14ac:dyDescent="0.25">
      <c r="B98" s="24" t="str">
        <f>IF($G98=7,Inscrição!B102,"")</f>
        <v/>
      </c>
      <c r="C98" s="46" t="str">
        <f>IF($G98=7,Inscrição!C102,"")</f>
        <v/>
      </c>
      <c r="D98" s="24" t="str">
        <f>IF($G98=7,Inscrição!F102,"")</f>
        <v/>
      </c>
      <c r="E98" s="24" t="str">
        <f>IF($G98=7,Inscrição!G102,"")</f>
        <v/>
      </c>
      <c r="F98" s="24" t="str">
        <f>IF($G98=7,Inscrição!J102,"")</f>
        <v/>
      </c>
      <c r="G98" s="24">
        <f>Inscrição!K102</f>
        <v>6</v>
      </c>
      <c r="H98" s="24"/>
    </row>
    <row r="99" spans="2:8" x14ac:dyDescent="0.25">
      <c r="B99" s="24" t="str">
        <f>IF($G99=7,Inscrição!B103,"")</f>
        <v/>
      </c>
      <c r="C99" s="46" t="str">
        <f>IF($G99=7,Inscrição!C103,"")</f>
        <v/>
      </c>
      <c r="D99" s="24" t="str">
        <f>IF($G99=7,Inscrição!F103,"")</f>
        <v/>
      </c>
      <c r="E99" s="24" t="str">
        <f>IF($G99=7,Inscrição!G103,"")</f>
        <v/>
      </c>
      <c r="F99" s="24" t="str">
        <f>IF($G99=7,Inscrição!J103,"")</f>
        <v/>
      </c>
      <c r="G99" s="24">
        <f>Inscrição!K103</f>
        <v>6</v>
      </c>
      <c r="H99" s="24"/>
    </row>
    <row r="100" spans="2:8" x14ac:dyDescent="0.25">
      <c r="B100" s="24" t="str">
        <f>IF($G100=7,Inscrição!B104,"")</f>
        <v/>
      </c>
      <c r="C100" s="46" t="str">
        <f>IF($G100=7,Inscrição!C104,"")</f>
        <v/>
      </c>
      <c r="D100" s="24" t="str">
        <f>IF($G100=7,Inscrição!F104,"")</f>
        <v/>
      </c>
      <c r="E100" s="24" t="str">
        <f>IF($G100=7,Inscrição!G104,"")</f>
        <v/>
      </c>
      <c r="F100" s="24" t="str">
        <f>IF($G100=7,Inscrição!J104,"")</f>
        <v/>
      </c>
      <c r="G100" s="24">
        <f>Inscrição!K104</f>
        <v>6</v>
      </c>
      <c r="H100" s="24"/>
    </row>
    <row r="101" spans="2:8" x14ac:dyDescent="0.25">
      <c r="B101" s="24" t="str">
        <f>IF($G101=7,Inscrição!B105,"")</f>
        <v/>
      </c>
      <c r="C101" s="46" t="str">
        <f>IF($G101=7,Inscrição!C105,"")</f>
        <v/>
      </c>
      <c r="D101" s="24" t="str">
        <f>IF($G101=7,Inscrição!F105,"")</f>
        <v/>
      </c>
      <c r="E101" s="24" t="str">
        <f>IF($G101=7,Inscrição!G105,"")</f>
        <v/>
      </c>
      <c r="F101" s="24" t="str">
        <f>IF($G101=7,Inscrição!J105,"")</f>
        <v/>
      </c>
      <c r="G101" s="24">
        <f>Inscrição!K105</f>
        <v>6</v>
      </c>
      <c r="H101" s="24"/>
    </row>
    <row r="102" spans="2:8" x14ac:dyDescent="0.25">
      <c r="B102" s="24" t="str">
        <f>IF($G102=7,Inscrição!B106,"")</f>
        <v/>
      </c>
      <c r="C102" s="46" t="str">
        <f>IF($G102=7,Inscrição!C106,"")</f>
        <v/>
      </c>
      <c r="D102" s="24" t="str">
        <f>IF($G102=7,Inscrição!F106,"")</f>
        <v/>
      </c>
      <c r="E102" s="24" t="str">
        <f>IF($G102=7,Inscrição!G106,"")</f>
        <v/>
      </c>
      <c r="F102" s="24" t="str">
        <f>IF($G102=7,Inscrição!J106,"")</f>
        <v/>
      </c>
      <c r="G102" s="24">
        <f>Inscrição!K106</f>
        <v>6</v>
      </c>
      <c r="H102" s="24"/>
    </row>
    <row r="103" spans="2:8" x14ac:dyDescent="0.25">
      <c r="B103" s="24" t="str">
        <f>IF($G103=7,Inscrição!B107,"")</f>
        <v/>
      </c>
      <c r="C103" s="46" t="str">
        <f>IF($G103=7,Inscrição!C107,"")</f>
        <v/>
      </c>
      <c r="D103" s="24" t="str">
        <f>IF($G103=7,Inscrição!F107,"")</f>
        <v/>
      </c>
      <c r="E103" s="24" t="str">
        <f>IF($G103=7,Inscrição!G107,"")</f>
        <v/>
      </c>
      <c r="F103" s="24" t="str">
        <f>IF($G103=7,Inscrição!J107,"")</f>
        <v/>
      </c>
      <c r="G103" s="24">
        <f>Inscrição!K107</f>
        <v>6</v>
      </c>
      <c r="H103" s="24"/>
    </row>
    <row r="104" spans="2:8" x14ac:dyDescent="0.25">
      <c r="B104" s="24" t="str">
        <f>IF($G104=7,Inscrição!B108,"")</f>
        <v/>
      </c>
      <c r="C104" s="46" t="str">
        <f>IF($G104=7,Inscrição!C108,"")</f>
        <v/>
      </c>
      <c r="D104" s="24" t="str">
        <f>IF($G104=7,Inscrição!F108,"")</f>
        <v/>
      </c>
      <c r="E104" s="24" t="str">
        <f>IF($G104=7,Inscrição!G108,"")</f>
        <v/>
      </c>
      <c r="F104" s="24" t="str">
        <f>IF($G104=7,Inscrição!J108,"")</f>
        <v/>
      </c>
      <c r="G104" s="24">
        <f>Inscrição!K108</f>
        <v>6</v>
      </c>
      <c r="H104" s="24"/>
    </row>
    <row r="105" spans="2:8" x14ac:dyDescent="0.25">
      <c r="B105" s="24" t="str">
        <f>IF($G105=7,Inscrição!B109,"")</f>
        <v/>
      </c>
      <c r="C105" s="46" t="str">
        <f>IF($G105=7,Inscrição!C109,"")</f>
        <v/>
      </c>
      <c r="D105" s="24" t="str">
        <f>IF($G105=7,Inscrição!F109,"")</f>
        <v/>
      </c>
      <c r="E105" s="24" t="str">
        <f>IF($G105=7,Inscrição!G109,"")</f>
        <v/>
      </c>
      <c r="F105" s="24" t="str">
        <f>IF($G105=7,Inscrição!J109,"")</f>
        <v/>
      </c>
      <c r="G105" s="24">
        <f>Inscrição!K109</f>
        <v>6</v>
      </c>
      <c r="H105" s="24"/>
    </row>
    <row r="106" spans="2:8" x14ac:dyDescent="0.25">
      <c r="B106" s="24" t="str">
        <f>IF($G106=7,Inscrição!B110,"")</f>
        <v/>
      </c>
      <c r="C106" s="46" t="str">
        <f>IF($G106=7,Inscrição!C110,"")</f>
        <v/>
      </c>
      <c r="D106" s="24" t="str">
        <f>IF($G106=7,Inscrição!F110,"")</f>
        <v/>
      </c>
      <c r="E106" s="24" t="str">
        <f>IF($G106=7,Inscrição!G110,"")</f>
        <v/>
      </c>
      <c r="F106" s="24" t="str">
        <f>IF($G106=7,Inscrição!J110,"")</f>
        <v/>
      </c>
      <c r="G106" s="24">
        <f>Inscrição!K110</f>
        <v>6</v>
      </c>
    </row>
    <row r="107" spans="2:8" x14ac:dyDescent="0.25">
      <c r="B107" s="24" t="str">
        <f>IF($G107=7,Inscrição!B111,"")</f>
        <v/>
      </c>
      <c r="C107" s="46" t="str">
        <f>IF($G107=7,Inscrição!C111,"")</f>
        <v/>
      </c>
      <c r="D107" s="24" t="str">
        <f>IF($G107=7,Inscrição!F111,"")</f>
        <v/>
      </c>
      <c r="E107" s="24" t="str">
        <f>IF($G107=7,Inscrição!G111,"")</f>
        <v/>
      </c>
      <c r="F107" s="24" t="str">
        <f>IF($G107=7,Inscrição!J111,"")</f>
        <v/>
      </c>
      <c r="G107" s="24">
        <f>Inscrição!K111</f>
        <v>6</v>
      </c>
    </row>
    <row r="108" spans="2:8" x14ac:dyDescent="0.25">
      <c r="B108" s="24"/>
      <c r="C108" s="46"/>
      <c r="D108" s="24"/>
      <c r="E108" s="24"/>
      <c r="F108" s="24"/>
      <c r="G108" s="24"/>
    </row>
    <row r="109" spans="2:8" x14ac:dyDescent="0.25">
      <c r="B109" s="24"/>
      <c r="C109" s="47"/>
      <c r="D109" s="24"/>
      <c r="E109" s="24"/>
      <c r="F109" s="24"/>
      <c r="G109" s="24"/>
    </row>
    <row r="110" spans="2:8" x14ac:dyDescent="0.25">
      <c r="B110" s="24"/>
      <c r="C110" s="47"/>
      <c r="D110" s="24"/>
      <c r="E110" s="24"/>
      <c r="F110" s="24"/>
      <c r="G110" s="24"/>
    </row>
    <row r="111" spans="2:8" x14ac:dyDescent="0.25">
      <c r="B111" s="24"/>
      <c r="C111" s="47"/>
      <c r="D111" s="24"/>
      <c r="E111" s="24"/>
      <c r="F111" s="24"/>
      <c r="G111" s="24"/>
    </row>
    <row r="112" spans="2:8" x14ac:dyDescent="0.25">
      <c r="B112" s="24"/>
      <c r="C112" s="47"/>
      <c r="D112" s="24"/>
      <c r="E112" s="24"/>
      <c r="F112" s="24"/>
      <c r="G112" s="24"/>
    </row>
  </sheetData>
  <sheetProtection algorithmName="SHA-512" hashValue="jMhAvHZFFn02Mi24qXyeU3azlPgymRug2eeNjHlNsE14liV5Ib+PKE5kKHpO4agqIrj53vuM48q2V5eJVv0W0w==" saltValue="sb/wqpWAsEISe4ayuRWf8w==" spinCount="100000" sheet="1" objects="1" scenarios="1"/>
  <mergeCells count="20">
    <mergeCell ref="I38:I39"/>
    <mergeCell ref="I26:I27"/>
    <mergeCell ref="I28:I29"/>
    <mergeCell ref="I30:I31"/>
    <mergeCell ref="I32:I33"/>
    <mergeCell ref="I34:I35"/>
    <mergeCell ref="I36:I37"/>
    <mergeCell ref="I24:I25"/>
    <mergeCell ref="B6:F6"/>
    <mergeCell ref="I6:S6"/>
    <mergeCell ref="I7:S7"/>
    <mergeCell ref="W7:W11"/>
    <mergeCell ref="I8:S10"/>
    <mergeCell ref="I11:S12"/>
    <mergeCell ref="T11:T12"/>
    <mergeCell ref="I14:I15"/>
    <mergeCell ref="I16:I17"/>
    <mergeCell ref="I18:I19"/>
    <mergeCell ref="I20:I21"/>
    <mergeCell ref="I22:I23"/>
  </mergeCells>
  <conditionalFormatting sqref="B8:F112">
    <cfRule type="expression" dxfId="85" priority="14">
      <formula>$G8=7</formula>
    </cfRule>
  </conditionalFormatting>
  <conditionalFormatting sqref="O14:O39">
    <cfRule type="expression" dxfId="84" priority="2">
      <formula>$AH14=1</formula>
    </cfRule>
    <cfRule type="expression" dxfId="83" priority="9">
      <formula>$AG14=1</formula>
    </cfRule>
    <cfRule type="expression" dxfId="82" priority="10">
      <formula>$AA14=1</formula>
    </cfRule>
    <cfRule type="expression" dxfId="81" priority="11">
      <formula>$Z14=1</formula>
    </cfRule>
    <cfRule type="expression" dxfId="80" priority="12">
      <formula>$Y14=1</formula>
    </cfRule>
    <cfRule type="expression" dxfId="79" priority="13">
      <formula>$X14=1</formula>
    </cfRule>
  </conditionalFormatting>
  <conditionalFormatting sqref="R14:R39">
    <cfRule type="expression" dxfId="78" priority="1">
      <formula>$AG14=1</formula>
    </cfRule>
    <cfRule type="expression" dxfId="77" priority="4">
      <formula>$AF14=1</formula>
    </cfRule>
    <cfRule type="expression" dxfId="76" priority="5">
      <formula>$AE14=1</formula>
    </cfRule>
    <cfRule type="expression" dxfId="75" priority="6">
      <formula>$AD14=1</formula>
    </cfRule>
    <cfRule type="expression" dxfId="74" priority="7">
      <formula>$AC14=1</formula>
    </cfRule>
    <cfRule type="expression" dxfId="73" priority="8">
      <formula>$AI14=1</formula>
    </cfRule>
  </conditionalFormatting>
  <conditionalFormatting sqref="I11:S12">
    <cfRule type="expression" dxfId="72" priority="3">
      <formula>$T11&lt;&gt;0</formula>
    </cfRule>
  </conditionalFormatting>
  <hyperlinks>
    <hyperlink ref="W7" location="Menu!A1" display="Menu" xr:uid="{6EBAA863-0CFD-4FBA-B966-62F8B9C5ADB0}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08CC4-2C99-4FAA-AA82-F645CC785263}">
  <sheetPr codeName="Planilha6"/>
  <dimension ref="B1:AI112"/>
  <sheetViews>
    <sheetView showGridLines="0" zoomScale="91" zoomScaleNormal="91" workbookViewId="0">
      <pane xSplit="7" ySplit="13" topLeftCell="H14" activePane="bottomRight" state="frozen"/>
      <selection activeCell="AL22" sqref="AL22"/>
      <selection pane="topRight" activeCell="AL22" sqref="AL22"/>
      <selection pane="bottomLeft" activeCell="AL22" sqref="AL22"/>
      <selection pane="bottomRight" activeCell="W7" sqref="W7:W11"/>
    </sheetView>
  </sheetViews>
  <sheetFormatPr defaultRowHeight="15" x14ac:dyDescent="0.25"/>
  <cols>
    <col min="1" max="1" width="1.42578125" style="12" customWidth="1"/>
    <col min="2" max="2" width="5.85546875" style="10" customWidth="1"/>
    <col min="3" max="3" width="28.85546875" style="45" customWidth="1"/>
    <col min="4" max="4" width="6" style="44" customWidth="1"/>
    <col min="5" max="5" width="6.42578125" style="44" customWidth="1"/>
    <col min="6" max="6" width="9.140625" style="44" customWidth="1"/>
    <col min="7" max="7" width="6.85546875" style="44" hidden="1" customWidth="1"/>
    <col min="8" max="8" width="1.28515625" style="44" customWidth="1"/>
    <col min="9" max="9" width="10" style="12" customWidth="1"/>
    <col min="10" max="10" width="7" style="12" hidden="1" customWidth="1"/>
    <col min="11" max="11" width="10.7109375" style="12" customWidth="1"/>
    <col min="12" max="14" width="10.7109375" style="12" hidden="1" customWidth="1"/>
    <col min="15" max="15" width="10.7109375" style="44" customWidth="1"/>
    <col min="16" max="17" width="14.5703125" style="44" hidden="1" customWidth="1"/>
    <col min="18" max="18" width="10.28515625" style="44" hidden="1" customWidth="1"/>
    <col min="19" max="19" width="45.28515625" style="12" customWidth="1"/>
    <col min="20" max="20" width="6.28515625" style="12" hidden="1" customWidth="1"/>
    <col min="21" max="21" width="7" style="12" hidden="1" customWidth="1"/>
    <col min="22" max="22" width="0.85546875" style="12" customWidth="1"/>
    <col min="23" max="23" width="14.5703125" style="12" customWidth="1"/>
    <col min="24" max="32" width="6.5703125" style="12" hidden="1" customWidth="1"/>
    <col min="33" max="34" width="6.5703125" style="44" hidden="1" customWidth="1"/>
    <col min="35" max="35" width="6.5703125" style="12" hidden="1" customWidth="1"/>
    <col min="36" max="36" width="14.5703125" style="12" customWidth="1"/>
    <col min="37" max="16384" width="9.140625" style="12"/>
  </cols>
  <sheetData>
    <row r="1" spans="2:35" ht="17.25" hidden="1" customHeight="1" x14ac:dyDescent="0.25">
      <c r="Y1" s="12">
        <v>0</v>
      </c>
      <c r="Z1" s="12" t="s">
        <v>76</v>
      </c>
    </row>
    <row r="2" spans="2:35" ht="17.25" hidden="1" customHeight="1" x14ac:dyDescent="0.25">
      <c r="Y2" s="12">
        <v>10</v>
      </c>
      <c r="Z2" s="12" t="e">
        <f>CONCATENATE("O atleta ", INDEX(O14:O39,MATCH(1,AH14:AH39,0),1)," é da categoria ",INDEX(M14:M39,MATCH(1,AH14:AH39,0),1)," e, desta forma, ele somente poderá compor a    SEGUNDA    dupla desta categoria e    SOMENTE SE    existir    APENAS    três atletas inscritos nesta categoria - Art 4º , § 8º do regulamento")</f>
        <v>#N/A</v>
      </c>
    </row>
    <row r="3" spans="2:35" ht="17.25" hidden="1" customHeight="1" x14ac:dyDescent="0.25">
      <c r="Y3" s="12">
        <v>11</v>
      </c>
      <c r="Z3" s="12" t="e">
        <f>CONCATENATE("O atleta ", INDEX(R14:R39,MATCH(1,AI14:AI39,0),1)," é da categoria ",INDEX(P14:P39,MATCH(1,AI14:AI39,0),1)," e, desta forma, ele somente poderá compor a    SEGUNDA    dupla desta categoria e    SOMENTE SE    existir    APENAS   três atletas inscritos nesta categoria - Art 4º , § 8º do regulamento")</f>
        <v>#N/A</v>
      </c>
    </row>
    <row r="4" spans="2:35" ht="17.25" hidden="1" customHeight="1" x14ac:dyDescent="0.25">
      <c r="Y4" s="12">
        <v>1</v>
      </c>
      <c r="Z4" s="12" t="s">
        <v>68</v>
      </c>
    </row>
    <row r="5" spans="2:35" ht="7.5" customHeight="1" thickBot="1" x14ac:dyDescent="0.3">
      <c r="Y5" s="12">
        <v>2</v>
      </c>
      <c r="Z5" s="12" t="s">
        <v>74</v>
      </c>
    </row>
    <row r="6" spans="2:35" ht="22.5" customHeight="1" thickBot="1" x14ac:dyDescent="0.3">
      <c r="B6" s="108" t="s">
        <v>66</v>
      </c>
      <c r="C6" s="108"/>
      <c r="D6" s="108"/>
      <c r="E6" s="108"/>
      <c r="F6" s="108"/>
      <c r="G6" s="33"/>
      <c r="H6" s="33"/>
      <c r="I6" s="132" t="s">
        <v>67</v>
      </c>
      <c r="J6" s="133"/>
      <c r="K6" s="134"/>
      <c r="L6" s="134"/>
      <c r="M6" s="134"/>
      <c r="N6" s="134"/>
      <c r="O6" s="134"/>
      <c r="P6" s="134"/>
      <c r="Q6" s="134"/>
      <c r="R6" s="134"/>
      <c r="S6" s="135"/>
      <c r="T6" s="29"/>
      <c r="U6" s="29"/>
      <c r="V6" s="29"/>
      <c r="Y6" s="12">
        <v>3</v>
      </c>
      <c r="Z6" s="12" t="e">
        <f>CONCATENATE("O atleta ", INDEX(O14:O39,MATCH(1,Z14:Z39,0),1)," é da categoria ",INDEX(M14:M39,MATCH(1,Z14:Z39,0),1)," e, desta forma, não pode competir nesta categoria")</f>
        <v>#N/A</v>
      </c>
    </row>
    <row r="7" spans="2:35" ht="18.75" customHeight="1" x14ac:dyDescent="0.25">
      <c r="B7" s="40" t="s">
        <v>1</v>
      </c>
      <c r="C7" s="17" t="s">
        <v>0</v>
      </c>
      <c r="D7" s="17" t="s">
        <v>4</v>
      </c>
      <c r="E7" s="17" t="s">
        <v>90</v>
      </c>
      <c r="F7" s="17" t="s">
        <v>7</v>
      </c>
      <c r="G7" s="34"/>
      <c r="H7" s="34"/>
      <c r="I7" s="138" t="s">
        <v>86</v>
      </c>
      <c r="J7" s="139"/>
      <c r="K7" s="139"/>
      <c r="L7" s="139"/>
      <c r="M7" s="139"/>
      <c r="N7" s="139"/>
      <c r="O7" s="139"/>
      <c r="P7" s="139"/>
      <c r="Q7" s="139"/>
      <c r="R7" s="139"/>
      <c r="S7" s="140"/>
      <c r="T7" s="30"/>
      <c r="U7" s="30"/>
      <c r="V7" s="30"/>
      <c r="W7" s="129" t="s">
        <v>53</v>
      </c>
      <c r="Y7" s="12">
        <v>4</v>
      </c>
      <c r="Z7" s="12" t="s">
        <v>89</v>
      </c>
    </row>
    <row r="8" spans="2:35" ht="15" customHeight="1" x14ac:dyDescent="0.25">
      <c r="B8" s="24" t="str">
        <f>IF($G8=7,Inscrição!B12,"")</f>
        <v/>
      </c>
      <c r="C8" s="46" t="str">
        <f>IF($G8=7,Inscrição!C12,"")</f>
        <v/>
      </c>
      <c r="D8" s="24" t="str">
        <f>IF($G8=7,Inscrição!F12,"")</f>
        <v/>
      </c>
      <c r="E8" s="24" t="str">
        <f>IF($G8=7,Inscrição!G12,"")</f>
        <v/>
      </c>
      <c r="F8" s="24" t="str">
        <f>IF($G8=7,Inscrição!J12,"")</f>
        <v/>
      </c>
      <c r="G8" s="24">
        <f>Inscrição!K12</f>
        <v>6</v>
      </c>
      <c r="H8" s="24"/>
      <c r="I8" s="141" t="s">
        <v>91</v>
      </c>
      <c r="J8" s="142"/>
      <c r="K8" s="142"/>
      <c r="L8" s="142"/>
      <c r="M8" s="142"/>
      <c r="N8" s="142"/>
      <c r="O8" s="142"/>
      <c r="P8" s="142"/>
      <c r="Q8" s="142"/>
      <c r="R8" s="142"/>
      <c r="S8" s="143"/>
      <c r="W8" s="130"/>
      <c r="Y8" s="12">
        <v>5</v>
      </c>
      <c r="Z8" s="12" t="s">
        <v>73</v>
      </c>
    </row>
    <row r="9" spans="2:35" ht="15" customHeight="1" x14ac:dyDescent="0.25">
      <c r="B9" s="24" t="str">
        <f>IF($G9=7,Inscrição!B13,"")</f>
        <v/>
      </c>
      <c r="C9" s="46" t="str">
        <f>IF($G9=7,Inscrição!C13,"")</f>
        <v/>
      </c>
      <c r="D9" s="24" t="str">
        <f>IF($G9=7,Inscrição!F13,"")</f>
        <v/>
      </c>
      <c r="E9" s="24" t="str">
        <f>IF($G9=7,Inscrição!G13,"")</f>
        <v/>
      </c>
      <c r="F9" s="24" t="str">
        <f>IF($G9=7,Inscrição!J13,"")</f>
        <v/>
      </c>
      <c r="G9" s="24">
        <f>Inscrição!K13</f>
        <v>6</v>
      </c>
      <c r="H9" s="24"/>
      <c r="I9" s="141"/>
      <c r="J9" s="142"/>
      <c r="K9" s="142"/>
      <c r="L9" s="142"/>
      <c r="M9" s="142"/>
      <c r="N9" s="142"/>
      <c r="O9" s="142"/>
      <c r="P9" s="142"/>
      <c r="Q9" s="142"/>
      <c r="R9" s="142"/>
      <c r="S9" s="143"/>
      <c r="W9" s="130"/>
      <c r="Y9" s="12">
        <v>6</v>
      </c>
      <c r="Z9" s="12" t="s">
        <v>68</v>
      </c>
    </row>
    <row r="10" spans="2:35" ht="15" customHeight="1" thickBot="1" x14ac:dyDescent="0.3">
      <c r="B10" s="24" t="str">
        <f>IF($G10=7,Inscrição!B14,"")</f>
        <v/>
      </c>
      <c r="C10" s="46" t="str">
        <f>IF($G10=7,Inscrição!C14,"")</f>
        <v/>
      </c>
      <c r="D10" s="24" t="str">
        <f>IF($G10=7,Inscrição!F14,"")</f>
        <v/>
      </c>
      <c r="E10" s="24" t="str">
        <f>IF($G10=7,Inscrição!G14,"")</f>
        <v/>
      </c>
      <c r="F10" s="24" t="str">
        <f>IF($G10=7,Inscrição!J14,"")</f>
        <v/>
      </c>
      <c r="G10" s="24">
        <f>Inscrição!K14</f>
        <v>6</v>
      </c>
      <c r="H10" s="24"/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143"/>
      <c r="W10" s="130"/>
      <c r="Y10" s="12">
        <v>7</v>
      </c>
      <c r="Z10" s="12" t="s">
        <v>74</v>
      </c>
    </row>
    <row r="11" spans="2:35" ht="23.25" customHeight="1" thickBot="1" x14ac:dyDescent="0.3">
      <c r="B11" s="24" t="str">
        <f>IF($G11=7,Inscrição!B15,"")</f>
        <v/>
      </c>
      <c r="C11" s="46" t="str">
        <f>IF($G11=7,Inscrição!C15,"")</f>
        <v/>
      </c>
      <c r="D11" s="24" t="str">
        <f>IF($G11=7,Inscrição!F15,"")</f>
        <v/>
      </c>
      <c r="E11" s="24" t="str">
        <f>IF($G11=7,Inscrição!G15,"")</f>
        <v/>
      </c>
      <c r="F11" s="24" t="str">
        <f>IF($G11=7,Inscrição!J15,"")</f>
        <v/>
      </c>
      <c r="G11" s="24">
        <f>Inscrição!K15</f>
        <v>6</v>
      </c>
      <c r="H11" s="24"/>
      <c r="I11" s="144" t="str">
        <f>INDEX(Z1:Z12,MATCH(T11,Y1:Y12,0),1)</f>
        <v>Se existir erro na inscrição, aparecerá uma mensagem AQUI!!!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6"/>
      <c r="T11" s="136">
        <f>IF(SUM(U14:U39)=0,0,INDEX(T14:T39,MATCH(1,U14:U39,0),1))</f>
        <v>0</v>
      </c>
      <c r="W11" s="131"/>
      <c r="Y11" s="12">
        <v>8</v>
      </c>
      <c r="Z11" s="12" t="e">
        <f>CONCATENATE("O atleta ", INDEX(R14:R39,MATCH(1,AE14:AE39,0),1)," é da categoria ",INDEX(P14:P39,MATCH(1,AE14:AE39,0),1)," e, desta forma, não pode competir nesta categoria")</f>
        <v>#N/A</v>
      </c>
    </row>
    <row r="12" spans="2:35" ht="23.25" customHeight="1" thickBot="1" x14ac:dyDescent="0.3">
      <c r="B12" s="24" t="str">
        <f>IF($G12=7,Inscrição!B16,"")</f>
        <v/>
      </c>
      <c r="C12" s="46" t="str">
        <f>IF($G12=7,Inscrição!C16,"")</f>
        <v/>
      </c>
      <c r="D12" s="24" t="str">
        <f>IF($G12=7,Inscrição!F16,"")</f>
        <v/>
      </c>
      <c r="E12" s="24" t="str">
        <f>IF($G12=7,Inscrição!G16,"")</f>
        <v/>
      </c>
      <c r="F12" s="24" t="str">
        <f>IF($G12=7,Inscrição!J16,"")</f>
        <v/>
      </c>
      <c r="G12" s="24">
        <f>Inscrição!K16</f>
        <v>6</v>
      </c>
      <c r="H12" s="24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9"/>
      <c r="T12" s="136"/>
      <c r="Y12" s="12">
        <v>9</v>
      </c>
      <c r="Z12" s="12" t="s">
        <v>89</v>
      </c>
    </row>
    <row r="13" spans="2:35" ht="18.75" customHeight="1" thickBot="1" x14ac:dyDescent="0.3">
      <c r="B13" s="24" t="str">
        <f>IF($G13=7,Inscrição!B17,"")</f>
        <v/>
      </c>
      <c r="C13" s="46" t="str">
        <f>IF($G13=7,Inscrição!C17,"")</f>
        <v/>
      </c>
      <c r="D13" s="24" t="str">
        <f>IF($G13=7,Inscrição!F17,"")</f>
        <v/>
      </c>
      <c r="E13" s="24" t="str">
        <f>IF($G13=7,Inscrição!G17,"")</f>
        <v/>
      </c>
      <c r="F13" s="24" t="str">
        <f>IF($G13=7,Inscrição!J17,"")</f>
        <v/>
      </c>
      <c r="G13" s="24">
        <f>Inscrição!K17</f>
        <v>6</v>
      </c>
      <c r="H13" s="24"/>
      <c r="I13" s="57" t="s">
        <v>5</v>
      </c>
      <c r="J13" s="58"/>
      <c r="K13" s="59" t="s">
        <v>37</v>
      </c>
      <c r="L13" s="59" t="s">
        <v>88</v>
      </c>
      <c r="M13" s="59" t="s">
        <v>69</v>
      </c>
      <c r="N13" s="59" t="s">
        <v>70</v>
      </c>
      <c r="O13" s="59" t="s">
        <v>92</v>
      </c>
      <c r="P13" s="59" t="s">
        <v>71</v>
      </c>
      <c r="Q13" s="59" t="s">
        <v>72</v>
      </c>
      <c r="R13" s="59" t="s">
        <v>38</v>
      </c>
      <c r="S13" s="60" t="s">
        <v>93</v>
      </c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2">
        <v>6</v>
      </c>
      <c r="AD13" s="12">
        <v>7</v>
      </c>
      <c r="AE13" s="12">
        <v>8</v>
      </c>
      <c r="AF13" s="12">
        <v>9</v>
      </c>
      <c r="AG13" s="44">
        <v>5</v>
      </c>
      <c r="AH13" s="44">
        <v>10</v>
      </c>
      <c r="AI13" s="12">
        <v>11</v>
      </c>
    </row>
    <row r="14" spans="2:35" ht="14.25" customHeight="1" thickBot="1" x14ac:dyDescent="0.3">
      <c r="B14" s="24" t="str">
        <f>IF($G14=7,Inscrição!B18,"")</f>
        <v/>
      </c>
      <c r="C14" s="46" t="str">
        <f>IF($G14=7,Inscrição!C18,"")</f>
        <v/>
      </c>
      <c r="D14" s="24" t="str">
        <f>IF($G14=7,Inscrição!F18,"")</f>
        <v/>
      </c>
      <c r="E14" s="24" t="str">
        <f>IF($G14=7,Inscrição!G18,"")</f>
        <v/>
      </c>
      <c r="F14" s="24" t="str">
        <f>IF($G14=7,Inscrição!J18,"")</f>
        <v/>
      </c>
      <c r="G14" s="24">
        <f>Inscrição!K18</f>
        <v>6</v>
      </c>
      <c r="H14" s="24"/>
      <c r="I14" s="150" t="s">
        <v>9</v>
      </c>
      <c r="J14" s="54" t="str">
        <f>I14</f>
        <v>A</v>
      </c>
      <c r="K14" s="53" t="s">
        <v>94</v>
      </c>
      <c r="L14" s="53">
        <f>IF(M14=J14,1,0)+IF(P14=J14,1,0)</f>
        <v>0</v>
      </c>
      <c r="M14" s="53" t="str">
        <f>IF(COUNTIF($B$8:$B$107,O14)&gt;0,INDEX($E$8:$E$107,MATCH(O14,$B$8:$B$107,0),1),"")</f>
        <v/>
      </c>
      <c r="N14" s="53">
        <f>COUNTIF($B$8:$B$107,O14)</f>
        <v>0</v>
      </c>
      <c r="O14" s="55"/>
      <c r="P14" s="53" t="str">
        <f t="shared" ref="P14:P39" si="0">IF(COUNTIF($B$8:$B$107,R14)&gt;0,INDEX($E$8:$E$107,MATCH(R14,$B$8:$B$107,0),1),"")</f>
        <v/>
      </c>
      <c r="Q14" s="53">
        <f t="shared" ref="Q14:Q39" si="1">COUNTIF($B$8:$B$107,R14)</f>
        <v>0</v>
      </c>
      <c r="R14" s="55"/>
      <c r="S14" s="56" t="str">
        <f t="shared" ref="S14:S39" si="2">CONCATENATE(IF(COUNTIF($B$8:$B$105,O14)&gt;0,CONCATENATE(INDEX($C$8:$C$105,MATCH(O14,$B$8:$B$105,0),1),"  "),""),IF(COUNTIF($B$8:$B$105,R14)&gt;0,INDEX($C$8:$C$105,MATCH(R14,$B$8:$B$105,0),1),""))</f>
        <v/>
      </c>
      <c r="T14" s="12">
        <f>IF(SUM(X14:AI14)&gt;0,INDEX($X$13:$AI$13,1,MATCH(1,X14:AI14,0)),0)</f>
        <v>0</v>
      </c>
      <c r="U14" s="12">
        <f>IF(T14&gt;0,1,0)</f>
        <v>0</v>
      </c>
      <c r="X14" s="12">
        <f>IF(AND(O14&gt;0,N14=0),1,0)</f>
        <v>0</v>
      </c>
      <c r="Y14" s="12">
        <f>IF((COUNTIF($O$14:$O$39,O14)+COUNTIF($R$14:$R$39,O14))&gt;1,1,0)</f>
        <v>0</v>
      </c>
      <c r="Z14" s="12">
        <f>IF(N14&gt;0,IF(M14&lt;&gt;J14,1,0),0)</f>
        <v>0</v>
      </c>
      <c r="AA14" s="12">
        <f>IF(N14&gt;0,IF(AND(M14&lt;&gt;"G",M14&lt;&gt;"H",M14&lt;&gt;"N",INDEX($F$8:$F$107,MATCH(O14,$B$8:$B$107,0),1)&lt;&gt;"S"),1,0),0)</f>
        <v>0</v>
      </c>
      <c r="AC14" s="12">
        <f>IF(AND(R14&gt;0,Q14=0),1,0)</f>
        <v>0</v>
      </c>
      <c r="AD14" s="12">
        <f>IF((COUNTIF($O$14:$O$39,R14)+COUNTIF($R$14:$R$39,R14))&gt;1,1,0)</f>
        <v>0</v>
      </c>
      <c r="AE14" s="12">
        <f t="shared" ref="AE14:AE29" si="3">IF(Q14&gt;0,IF(OR(P14&lt;J14,P14&gt;"H"),1,0),0)</f>
        <v>0</v>
      </c>
      <c r="AF14" s="12">
        <f>IF(Q14&gt;0,IF(AND(P14&lt;&gt;"G",P14&lt;&gt;"H",P14&lt;&gt;"N",INDEX($F$8:$F$107,MATCH(R14,$B$8:$B$107,0),1)&lt;&gt;"S"),1,0),0)</f>
        <v>0</v>
      </c>
      <c r="AG14" s="44">
        <v>0</v>
      </c>
      <c r="AH14" s="44">
        <f>IF(AND($O14&gt;0,$R14&gt;0,SUM(X14:AG14)=0),IF(M14=$J14,0,IF(OR(COUNTIF($E$8:$E$112,$J14)=0,COUNTIF($E$8:$E$112,$J14)=2,COUNTIF($E$8:$E$112,$J14)&gt;SUMIF($J$14:$J$39,$J14,$L$14:$L$39)),1,0)),0)</f>
        <v>0</v>
      </c>
      <c r="AI14" s="12">
        <f>IF(AND($O14&gt;0,$R14&gt;0,SUM(X14:AH14)=0),IF(P14=$J14,0,IF(OR(COUNTIF($E$8:$E$112,$J14)=0,COUNTIF($E$8:$E$112,$J14)=2,COUNTIF($E$8:$E$112,$J14)&gt;SUMIF($J$14:$J$39,$J14,$L$14:$L$39)),1,0)),0)</f>
        <v>0</v>
      </c>
    </row>
    <row r="15" spans="2:35" ht="14.25" customHeight="1" thickBot="1" x14ac:dyDescent="0.3">
      <c r="B15" s="24" t="str">
        <f>IF($G15=7,Inscrição!B19,"")</f>
        <v/>
      </c>
      <c r="C15" s="46" t="str">
        <f>IF($G15=7,Inscrição!C19,"")</f>
        <v/>
      </c>
      <c r="D15" s="24" t="str">
        <f>IF($G15=7,Inscrição!F19,"")</f>
        <v/>
      </c>
      <c r="E15" s="24" t="str">
        <f>IF($G15=7,Inscrição!G19,"")</f>
        <v/>
      </c>
      <c r="F15" s="24" t="str">
        <f>IF($G15=7,Inscrição!J19,"")</f>
        <v/>
      </c>
      <c r="G15" s="24">
        <f>Inscrição!K19</f>
        <v>6</v>
      </c>
      <c r="H15" s="24"/>
      <c r="I15" s="128"/>
      <c r="J15" s="42" t="str">
        <f>I14</f>
        <v>A</v>
      </c>
      <c r="K15" s="13" t="s">
        <v>95</v>
      </c>
      <c r="L15" s="38">
        <f t="shared" ref="L15:L39" si="4">IF(M15=J15,1,0)+IF(P15=J15,1,0)</f>
        <v>0</v>
      </c>
      <c r="M15" s="38" t="str">
        <f t="shared" ref="M15:M39" si="5">IF(COUNTIF($B$8:$B$107,O15)&gt;0,INDEX($E$8:$E$107,MATCH(O15,$B$8:$B$107,0),1),"")</f>
        <v/>
      </c>
      <c r="N15" s="38">
        <f t="shared" ref="N15:N39" si="6">COUNTIF($B$8:$B$107,O15)</f>
        <v>0</v>
      </c>
      <c r="O15" s="6"/>
      <c r="P15" s="38" t="str">
        <f t="shared" si="0"/>
        <v/>
      </c>
      <c r="Q15" s="38">
        <f t="shared" si="1"/>
        <v>0</v>
      </c>
      <c r="R15" s="6"/>
      <c r="S15" s="49" t="str">
        <f t="shared" si="2"/>
        <v/>
      </c>
      <c r="T15" s="12">
        <f t="shared" ref="T15:T39" si="7">IF(SUM(X15:AI15)&gt;0,INDEX($X$13:$AI$13,1,MATCH(1,X15:AI15,0)),0)</f>
        <v>0</v>
      </c>
      <c r="U15" s="12">
        <f>IF(T15&gt;0,1,0)</f>
        <v>0</v>
      </c>
      <c r="X15" s="12">
        <f t="shared" ref="X15:X39" si="8">IF(AND(O15&gt;0,N15=0),1,0)</f>
        <v>0</v>
      </c>
      <c r="Y15" s="12">
        <f t="shared" ref="Y15:Y39" si="9">IF((COUNTIF($O$14:$O$39,O15)+COUNTIF($R$14:$R$39,O15))&gt;1,1,0)</f>
        <v>0</v>
      </c>
      <c r="Z15" s="12">
        <f t="shared" ref="Z15:Z39" si="10">IF(N15&gt;0,IF(M15&lt;&gt;J15,1,0),0)</f>
        <v>0</v>
      </c>
      <c r="AA15" s="12">
        <f t="shared" ref="AA15:AA39" si="11">IF(N15&gt;0,IF(AND(M15&lt;&gt;"G",M15&lt;&gt;"H",M15&lt;&gt;"N",INDEX($F$8:$F$107,MATCH(O15,$B$8:$B$107,0),1)&lt;&gt;"S"),1,0),0)</f>
        <v>0</v>
      </c>
      <c r="AC15" s="12">
        <f t="shared" ref="AC15:AC39" si="12">IF(AND(R15&gt;0,Q15=0),1,0)</f>
        <v>0</v>
      </c>
      <c r="AD15" s="12">
        <f t="shared" ref="AD15:AD39" si="13">IF((COUNTIF($O$14:$O$39,R15)+COUNTIF($R$14:$R$39,R15))&gt;1,1,0)</f>
        <v>0</v>
      </c>
      <c r="AE15" s="12">
        <f t="shared" si="3"/>
        <v>0</v>
      </c>
      <c r="AF15" s="12">
        <f t="shared" ref="AF15:AF39" si="14">IF(Q15&gt;0,IF(AND(P15&lt;&gt;"G",P15&lt;&gt;"H",P15&lt;&gt;"N",INDEX($F$8:$F$107,MATCH(R15,$B$8:$B$107,0),1)&lt;&gt;"S"),1,0),0)</f>
        <v>0</v>
      </c>
      <c r="AG15" s="44">
        <v>0</v>
      </c>
      <c r="AH15" s="44">
        <f t="shared" ref="AH15:AH39" si="15">IF(AND($O15&gt;0,$R15&gt;0,SUM(X15:AG15)=0),IF(M15=$J15,0,IF(OR(COUNTIF($E$8:$E$112,$J15)=0,COUNTIF($E$8:$E$112,$J15)=2,COUNTIF($E$8:$E$112,$J15)&gt;SUMIF($J$14:$J$39,$J15,$L$14:$L$39)),1,0)),0)</f>
        <v>0</v>
      </c>
      <c r="AI15" s="12">
        <f t="shared" ref="AI15:AI39" si="16">IF(AND($O15&gt;0,$R15&gt;0,SUM(X15:AH15)=0),IF(P15=$J15,0,IF(OR(COUNTIF($E$8:$E$112,$J15)=0,COUNTIF($E$8:$E$112,$J15)=2,COUNTIF($E$8:$E$112,$J15)&gt;SUMIF($J$14:$J$39,$J15,$L$14:$L$39)),1,0)),0)</f>
        <v>0</v>
      </c>
    </row>
    <row r="16" spans="2:35" ht="14.25" customHeight="1" thickBot="1" x14ac:dyDescent="0.3">
      <c r="B16" s="24" t="str">
        <f>IF($G16=7,Inscrição!B20,"")</f>
        <v/>
      </c>
      <c r="C16" s="46" t="str">
        <f>IF($G16=7,Inscrição!C20,"")</f>
        <v/>
      </c>
      <c r="D16" s="24" t="str">
        <f>IF($G16=7,Inscrição!F20,"")</f>
        <v/>
      </c>
      <c r="E16" s="24" t="str">
        <f>IF($G16=7,Inscrição!G20,"")</f>
        <v/>
      </c>
      <c r="F16" s="24" t="str">
        <f>IF($G16=7,Inscrição!J20,"")</f>
        <v/>
      </c>
      <c r="G16" s="24">
        <f>Inscrição!K20</f>
        <v>6</v>
      </c>
      <c r="H16" s="24"/>
      <c r="I16" s="126" t="s">
        <v>10</v>
      </c>
      <c r="J16" s="42" t="str">
        <f>I16</f>
        <v>B</v>
      </c>
      <c r="K16" s="16" t="s">
        <v>94</v>
      </c>
      <c r="L16" s="38">
        <f t="shared" si="4"/>
        <v>0</v>
      </c>
      <c r="M16" s="38" t="str">
        <f t="shared" si="5"/>
        <v/>
      </c>
      <c r="N16" s="38">
        <f t="shared" si="6"/>
        <v>0</v>
      </c>
      <c r="O16" s="9"/>
      <c r="P16" s="38" t="str">
        <f t="shared" si="0"/>
        <v/>
      </c>
      <c r="Q16" s="38">
        <f t="shared" si="1"/>
        <v>0</v>
      </c>
      <c r="R16" s="9"/>
      <c r="S16" s="50" t="str">
        <f t="shared" si="2"/>
        <v/>
      </c>
      <c r="T16" s="12">
        <f t="shared" si="7"/>
        <v>0</v>
      </c>
      <c r="U16" s="12">
        <f t="shared" ref="U16:U39" si="17">IF(T16&gt;0,1,0)</f>
        <v>0</v>
      </c>
      <c r="X16" s="12">
        <f t="shared" si="8"/>
        <v>0</v>
      </c>
      <c r="Y16" s="12">
        <f t="shared" si="9"/>
        <v>0</v>
      </c>
      <c r="Z16" s="12">
        <f t="shared" si="10"/>
        <v>0</v>
      </c>
      <c r="AA16" s="12">
        <f t="shared" si="11"/>
        <v>0</v>
      </c>
      <c r="AC16" s="12">
        <f t="shared" si="12"/>
        <v>0</v>
      </c>
      <c r="AD16" s="12">
        <f t="shared" si="13"/>
        <v>0</v>
      </c>
      <c r="AE16" s="12">
        <f t="shared" si="3"/>
        <v>0</v>
      </c>
      <c r="AF16" s="12">
        <f t="shared" si="14"/>
        <v>0</v>
      </c>
      <c r="AG16" s="44">
        <v>0</v>
      </c>
      <c r="AH16" s="44">
        <f t="shared" si="15"/>
        <v>0</v>
      </c>
      <c r="AI16" s="12">
        <f t="shared" si="16"/>
        <v>0</v>
      </c>
    </row>
    <row r="17" spans="2:35" ht="14.25" customHeight="1" thickBot="1" x14ac:dyDescent="0.3">
      <c r="B17" s="24" t="str">
        <f>IF($G17=7,Inscrição!B21,"")</f>
        <v/>
      </c>
      <c r="C17" s="46" t="str">
        <f>IF($G17=7,Inscrição!C21,"")</f>
        <v/>
      </c>
      <c r="D17" s="24" t="str">
        <f>IF($G17=7,Inscrição!F21,"")</f>
        <v/>
      </c>
      <c r="E17" s="24" t="str">
        <f>IF($G17=7,Inscrição!G21,"")</f>
        <v/>
      </c>
      <c r="F17" s="24" t="str">
        <f>IF($G17=7,Inscrição!J21,"")</f>
        <v/>
      </c>
      <c r="G17" s="24">
        <f>Inscrição!K21</f>
        <v>6</v>
      </c>
      <c r="H17" s="24"/>
      <c r="I17" s="126"/>
      <c r="J17" s="42" t="str">
        <f>I16</f>
        <v>B</v>
      </c>
      <c r="K17" s="16" t="s">
        <v>95</v>
      </c>
      <c r="L17" s="38">
        <f t="shared" si="4"/>
        <v>0</v>
      </c>
      <c r="M17" s="38" t="str">
        <f t="shared" si="5"/>
        <v/>
      </c>
      <c r="N17" s="38">
        <f t="shared" si="6"/>
        <v>0</v>
      </c>
      <c r="O17" s="9"/>
      <c r="P17" s="38" t="str">
        <f t="shared" si="0"/>
        <v/>
      </c>
      <c r="Q17" s="38">
        <f t="shared" si="1"/>
        <v>0</v>
      </c>
      <c r="R17" s="9"/>
      <c r="S17" s="50" t="str">
        <f t="shared" si="2"/>
        <v/>
      </c>
      <c r="T17" s="12">
        <f t="shared" si="7"/>
        <v>0</v>
      </c>
      <c r="U17" s="12">
        <f t="shared" si="17"/>
        <v>0</v>
      </c>
      <c r="X17" s="12">
        <f t="shared" si="8"/>
        <v>0</v>
      </c>
      <c r="Y17" s="12">
        <f t="shared" si="9"/>
        <v>0</v>
      </c>
      <c r="Z17" s="12">
        <f t="shared" si="10"/>
        <v>0</v>
      </c>
      <c r="AA17" s="12">
        <f t="shared" si="11"/>
        <v>0</v>
      </c>
      <c r="AC17" s="12">
        <f t="shared" si="12"/>
        <v>0</v>
      </c>
      <c r="AD17" s="12">
        <f t="shared" si="13"/>
        <v>0</v>
      </c>
      <c r="AE17" s="12">
        <f t="shared" si="3"/>
        <v>0</v>
      </c>
      <c r="AF17" s="12">
        <f t="shared" si="14"/>
        <v>0</v>
      </c>
      <c r="AG17" s="44">
        <v>0</v>
      </c>
      <c r="AH17" s="44">
        <f t="shared" si="15"/>
        <v>0</v>
      </c>
      <c r="AI17" s="12">
        <f t="shared" si="16"/>
        <v>0</v>
      </c>
    </row>
    <row r="18" spans="2:35" ht="14.25" customHeight="1" thickBot="1" x14ac:dyDescent="0.3">
      <c r="B18" s="24" t="str">
        <f>IF($G18=7,Inscrição!B22,"")</f>
        <v/>
      </c>
      <c r="C18" s="46" t="str">
        <f>IF($G18=7,Inscrição!C22,"")</f>
        <v/>
      </c>
      <c r="D18" s="24" t="str">
        <f>IF($G18=7,Inscrição!F22,"")</f>
        <v/>
      </c>
      <c r="E18" s="24" t="str">
        <f>IF($G18=7,Inscrição!G22,"")</f>
        <v/>
      </c>
      <c r="F18" s="24" t="str">
        <f>IF($G18=7,Inscrição!J22,"")</f>
        <v/>
      </c>
      <c r="G18" s="24">
        <f>Inscrição!K22</f>
        <v>6</v>
      </c>
      <c r="H18" s="24"/>
      <c r="I18" s="128" t="s">
        <v>12</v>
      </c>
      <c r="J18" s="42" t="str">
        <f t="shared" ref="J18" si="18">I18</f>
        <v>C</v>
      </c>
      <c r="K18" s="13" t="s">
        <v>94</v>
      </c>
      <c r="L18" s="38">
        <f t="shared" si="4"/>
        <v>0</v>
      </c>
      <c r="M18" s="38" t="str">
        <f t="shared" si="5"/>
        <v/>
      </c>
      <c r="N18" s="38">
        <f t="shared" si="6"/>
        <v>0</v>
      </c>
      <c r="O18" s="6"/>
      <c r="P18" s="38" t="str">
        <f t="shared" si="0"/>
        <v/>
      </c>
      <c r="Q18" s="38">
        <f t="shared" si="1"/>
        <v>0</v>
      </c>
      <c r="R18" s="6"/>
      <c r="S18" s="49" t="str">
        <f t="shared" si="2"/>
        <v/>
      </c>
      <c r="T18" s="12">
        <f t="shared" si="7"/>
        <v>0</v>
      </c>
      <c r="U18" s="12">
        <f t="shared" si="17"/>
        <v>0</v>
      </c>
      <c r="X18" s="12">
        <f t="shared" si="8"/>
        <v>0</v>
      </c>
      <c r="Y18" s="12">
        <f t="shared" si="9"/>
        <v>0</v>
      </c>
      <c r="Z18" s="12">
        <f t="shared" si="10"/>
        <v>0</v>
      </c>
      <c r="AA18" s="12">
        <f t="shared" si="11"/>
        <v>0</v>
      </c>
      <c r="AC18" s="12">
        <f t="shared" si="12"/>
        <v>0</v>
      </c>
      <c r="AD18" s="12">
        <f t="shared" si="13"/>
        <v>0</v>
      </c>
      <c r="AE18" s="12">
        <f t="shared" si="3"/>
        <v>0</v>
      </c>
      <c r="AF18" s="12">
        <f t="shared" si="14"/>
        <v>0</v>
      </c>
      <c r="AG18" s="44">
        <v>0</v>
      </c>
      <c r="AH18" s="44">
        <f t="shared" si="15"/>
        <v>0</v>
      </c>
      <c r="AI18" s="12">
        <f t="shared" si="16"/>
        <v>0</v>
      </c>
    </row>
    <row r="19" spans="2:35" ht="14.25" customHeight="1" thickBot="1" x14ac:dyDescent="0.3">
      <c r="B19" s="24" t="str">
        <f>IF($G19=7,Inscrição!B23,"")</f>
        <v/>
      </c>
      <c r="C19" s="46" t="str">
        <f>IF($G19=7,Inscrição!C23,"")</f>
        <v/>
      </c>
      <c r="D19" s="24" t="str">
        <f>IF($G19=7,Inscrição!F23,"")</f>
        <v/>
      </c>
      <c r="E19" s="24" t="str">
        <f>IF($G19=7,Inscrição!G23,"")</f>
        <v/>
      </c>
      <c r="F19" s="24" t="str">
        <f>IF($G19=7,Inscrição!J23,"")</f>
        <v/>
      </c>
      <c r="G19" s="24">
        <f>Inscrição!K23</f>
        <v>6</v>
      </c>
      <c r="H19" s="24"/>
      <c r="I19" s="128"/>
      <c r="J19" s="42" t="str">
        <f t="shared" ref="J19" si="19">I18</f>
        <v>C</v>
      </c>
      <c r="K19" s="13" t="s">
        <v>95</v>
      </c>
      <c r="L19" s="38">
        <f t="shared" si="4"/>
        <v>0</v>
      </c>
      <c r="M19" s="38" t="str">
        <f t="shared" si="5"/>
        <v/>
      </c>
      <c r="N19" s="38">
        <f t="shared" si="6"/>
        <v>0</v>
      </c>
      <c r="O19" s="6"/>
      <c r="P19" s="38" t="str">
        <f t="shared" si="0"/>
        <v/>
      </c>
      <c r="Q19" s="38">
        <f t="shared" si="1"/>
        <v>0</v>
      </c>
      <c r="R19" s="6"/>
      <c r="S19" s="49" t="str">
        <f t="shared" si="2"/>
        <v/>
      </c>
      <c r="T19" s="12">
        <f t="shared" si="7"/>
        <v>0</v>
      </c>
      <c r="U19" s="12">
        <f t="shared" si="17"/>
        <v>0</v>
      </c>
      <c r="X19" s="12">
        <f t="shared" si="8"/>
        <v>0</v>
      </c>
      <c r="Y19" s="12">
        <f t="shared" si="9"/>
        <v>0</v>
      </c>
      <c r="Z19" s="12">
        <f t="shared" si="10"/>
        <v>0</v>
      </c>
      <c r="AA19" s="12">
        <f t="shared" si="11"/>
        <v>0</v>
      </c>
      <c r="AC19" s="12">
        <f t="shared" si="12"/>
        <v>0</v>
      </c>
      <c r="AD19" s="12">
        <f t="shared" si="13"/>
        <v>0</v>
      </c>
      <c r="AE19" s="12">
        <f t="shared" si="3"/>
        <v>0</v>
      </c>
      <c r="AF19" s="12">
        <f t="shared" si="14"/>
        <v>0</v>
      </c>
      <c r="AG19" s="44">
        <v>0</v>
      </c>
      <c r="AH19" s="44">
        <f t="shared" si="15"/>
        <v>0</v>
      </c>
      <c r="AI19" s="12">
        <f t="shared" si="16"/>
        <v>0</v>
      </c>
    </row>
    <row r="20" spans="2:35" ht="14.25" customHeight="1" thickBot="1" x14ac:dyDescent="0.3">
      <c r="B20" s="24" t="str">
        <f>IF($G20=7,Inscrição!B24,"")</f>
        <v/>
      </c>
      <c r="C20" s="46" t="str">
        <f>IF($G20=7,Inscrição!C24,"")</f>
        <v/>
      </c>
      <c r="D20" s="24" t="str">
        <f>IF($G20=7,Inscrição!F24,"")</f>
        <v/>
      </c>
      <c r="E20" s="24" t="str">
        <f>IF($G20=7,Inscrição!G24,"")</f>
        <v/>
      </c>
      <c r="F20" s="24" t="str">
        <f>IF($G20=7,Inscrição!J24,"")</f>
        <v/>
      </c>
      <c r="G20" s="24">
        <f>Inscrição!K24</f>
        <v>6</v>
      </c>
      <c r="H20" s="24"/>
      <c r="I20" s="126" t="s">
        <v>14</v>
      </c>
      <c r="J20" s="42" t="str">
        <f t="shared" ref="J20" si="20">I20</f>
        <v>D</v>
      </c>
      <c r="K20" s="16" t="s">
        <v>94</v>
      </c>
      <c r="L20" s="38">
        <f t="shared" si="4"/>
        <v>0</v>
      </c>
      <c r="M20" s="38" t="str">
        <f t="shared" si="5"/>
        <v/>
      </c>
      <c r="N20" s="38">
        <f t="shared" si="6"/>
        <v>0</v>
      </c>
      <c r="O20" s="9"/>
      <c r="P20" s="38" t="str">
        <f t="shared" si="0"/>
        <v/>
      </c>
      <c r="Q20" s="38">
        <f t="shared" si="1"/>
        <v>0</v>
      </c>
      <c r="R20" s="9"/>
      <c r="S20" s="50" t="str">
        <f t="shared" si="2"/>
        <v/>
      </c>
      <c r="T20" s="12">
        <f t="shared" si="7"/>
        <v>0</v>
      </c>
      <c r="U20" s="12">
        <f t="shared" si="17"/>
        <v>0</v>
      </c>
      <c r="X20" s="12">
        <f t="shared" si="8"/>
        <v>0</v>
      </c>
      <c r="Y20" s="12">
        <f t="shared" si="9"/>
        <v>0</v>
      </c>
      <c r="Z20" s="12">
        <f t="shared" si="10"/>
        <v>0</v>
      </c>
      <c r="AA20" s="12">
        <f t="shared" si="11"/>
        <v>0</v>
      </c>
      <c r="AC20" s="12">
        <f t="shared" si="12"/>
        <v>0</v>
      </c>
      <c r="AD20" s="12">
        <f t="shared" si="13"/>
        <v>0</v>
      </c>
      <c r="AE20" s="12">
        <f t="shared" si="3"/>
        <v>0</v>
      </c>
      <c r="AF20" s="12">
        <f t="shared" si="14"/>
        <v>0</v>
      </c>
      <c r="AG20" s="44">
        <v>0</v>
      </c>
      <c r="AH20" s="44">
        <f t="shared" si="15"/>
        <v>0</v>
      </c>
      <c r="AI20" s="12">
        <f t="shared" si="16"/>
        <v>0</v>
      </c>
    </row>
    <row r="21" spans="2:35" ht="14.25" customHeight="1" thickBot="1" x14ac:dyDescent="0.3">
      <c r="B21" s="24" t="str">
        <f>IF($G21=7,Inscrição!B25,"")</f>
        <v/>
      </c>
      <c r="C21" s="46" t="str">
        <f>IF($G21=7,Inscrição!C25,"")</f>
        <v/>
      </c>
      <c r="D21" s="24" t="str">
        <f>IF($G21=7,Inscrição!F25,"")</f>
        <v/>
      </c>
      <c r="E21" s="24" t="str">
        <f>IF($G21=7,Inscrição!G25,"")</f>
        <v/>
      </c>
      <c r="F21" s="24" t="str">
        <f>IF($G21=7,Inscrição!J25,"")</f>
        <v/>
      </c>
      <c r="G21" s="24">
        <f>Inscrição!K25</f>
        <v>6</v>
      </c>
      <c r="H21" s="24"/>
      <c r="I21" s="126"/>
      <c r="J21" s="42" t="str">
        <f t="shared" ref="J21" si="21">I20</f>
        <v>D</v>
      </c>
      <c r="K21" s="16" t="s">
        <v>95</v>
      </c>
      <c r="L21" s="38">
        <f t="shared" si="4"/>
        <v>0</v>
      </c>
      <c r="M21" s="38" t="str">
        <f t="shared" si="5"/>
        <v/>
      </c>
      <c r="N21" s="38">
        <f t="shared" si="6"/>
        <v>0</v>
      </c>
      <c r="O21" s="9"/>
      <c r="P21" s="38" t="str">
        <f t="shared" si="0"/>
        <v/>
      </c>
      <c r="Q21" s="38">
        <f t="shared" si="1"/>
        <v>0</v>
      </c>
      <c r="R21" s="9"/>
      <c r="S21" s="50" t="str">
        <f t="shared" si="2"/>
        <v/>
      </c>
      <c r="T21" s="12">
        <f t="shared" si="7"/>
        <v>0</v>
      </c>
      <c r="U21" s="12">
        <f t="shared" si="17"/>
        <v>0</v>
      </c>
      <c r="X21" s="12">
        <f t="shared" si="8"/>
        <v>0</v>
      </c>
      <c r="Y21" s="12">
        <f t="shared" si="9"/>
        <v>0</v>
      </c>
      <c r="Z21" s="12">
        <f t="shared" si="10"/>
        <v>0</v>
      </c>
      <c r="AA21" s="12">
        <f t="shared" si="11"/>
        <v>0</v>
      </c>
      <c r="AC21" s="12">
        <f t="shared" si="12"/>
        <v>0</v>
      </c>
      <c r="AD21" s="12">
        <f t="shared" si="13"/>
        <v>0</v>
      </c>
      <c r="AE21" s="12">
        <f t="shared" si="3"/>
        <v>0</v>
      </c>
      <c r="AF21" s="12">
        <f t="shared" si="14"/>
        <v>0</v>
      </c>
      <c r="AG21" s="44">
        <v>0</v>
      </c>
      <c r="AH21" s="44">
        <f t="shared" si="15"/>
        <v>0</v>
      </c>
      <c r="AI21" s="12">
        <f t="shared" si="16"/>
        <v>0</v>
      </c>
    </row>
    <row r="22" spans="2:35" ht="14.25" customHeight="1" thickBot="1" x14ac:dyDescent="0.3">
      <c r="B22" s="24" t="str">
        <f>IF($G22=7,Inscrição!B26,"")</f>
        <v/>
      </c>
      <c r="C22" s="46" t="str">
        <f>IF($G22=7,Inscrição!C26,"")</f>
        <v/>
      </c>
      <c r="D22" s="24" t="str">
        <f>IF($G22=7,Inscrição!F26,"")</f>
        <v/>
      </c>
      <c r="E22" s="24" t="str">
        <f>IF($G22=7,Inscrição!G26,"")</f>
        <v/>
      </c>
      <c r="F22" s="24" t="str">
        <f>IF($G22=7,Inscrição!J26,"")</f>
        <v/>
      </c>
      <c r="G22" s="24">
        <f>Inscrição!K26</f>
        <v>6</v>
      </c>
      <c r="H22" s="24"/>
      <c r="I22" s="128" t="s">
        <v>16</v>
      </c>
      <c r="J22" s="42" t="str">
        <f t="shared" ref="J22" si="22">I22</f>
        <v>E</v>
      </c>
      <c r="K22" s="13" t="s">
        <v>94</v>
      </c>
      <c r="L22" s="38">
        <f t="shared" si="4"/>
        <v>0</v>
      </c>
      <c r="M22" s="38" t="str">
        <f t="shared" si="5"/>
        <v/>
      </c>
      <c r="N22" s="38">
        <f t="shared" si="6"/>
        <v>0</v>
      </c>
      <c r="O22" s="6"/>
      <c r="P22" s="38" t="str">
        <f t="shared" si="0"/>
        <v/>
      </c>
      <c r="Q22" s="38">
        <f t="shared" si="1"/>
        <v>0</v>
      </c>
      <c r="R22" s="6"/>
      <c r="S22" s="49" t="str">
        <f t="shared" si="2"/>
        <v/>
      </c>
      <c r="T22" s="12">
        <f t="shared" si="7"/>
        <v>0</v>
      </c>
      <c r="U22" s="12">
        <f t="shared" si="17"/>
        <v>0</v>
      </c>
      <c r="X22" s="12">
        <f t="shared" si="8"/>
        <v>0</v>
      </c>
      <c r="Y22" s="12">
        <f t="shared" si="9"/>
        <v>0</v>
      </c>
      <c r="Z22" s="12">
        <f t="shared" si="10"/>
        <v>0</v>
      </c>
      <c r="AA22" s="12">
        <f t="shared" si="11"/>
        <v>0</v>
      </c>
      <c r="AC22" s="12">
        <f t="shared" si="12"/>
        <v>0</v>
      </c>
      <c r="AD22" s="12">
        <f t="shared" si="13"/>
        <v>0</v>
      </c>
      <c r="AE22" s="12">
        <f t="shared" si="3"/>
        <v>0</v>
      </c>
      <c r="AF22" s="12">
        <f t="shared" si="14"/>
        <v>0</v>
      </c>
      <c r="AG22" s="44">
        <v>0</v>
      </c>
      <c r="AH22" s="44">
        <f t="shared" si="15"/>
        <v>0</v>
      </c>
      <c r="AI22" s="12">
        <f t="shared" si="16"/>
        <v>0</v>
      </c>
    </row>
    <row r="23" spans="2:35" ht="14.25" customHeight="1" thickBot="1" x14ac:dyDescent="0.3">
      <c r="B23" s="24" t="str">
        <f>IF($G23=7,Inscrição!B27,"")</f>
        <v/>
      </c>
      <c r="C23" s="46" t="str">
        <f>IF($G23=7,Inscrição!C27,"")</f>
        <v/>
      </c>
      <c r="D23" s="24" t="str">
        <f>IF($G23=7,Inscrição!F27,"")</f>
        <v/>
      </c>
      <c r="E23" s="24" t="str">
        <f>IF($G23=7,Inscrição!G27,"")</f>
        <v/>
      </c>
      <c r="F23" s="24" t="str">
        <f>IF($G23=7,Inscrição!J27,"")</f>
        <v/>
      </c>
      <c r="G23" s="24">
        <f>Inscrição!K27</f>
        <v>6</v>
      </c>
      <c r="H23" s="24"/>
      <c r="I23" s="128"/>
      <c r="J23" s="42" t="str">
        <f t="shared" ref="J23" si="23">I22</f>
        <v>E</v>
      </c>
      <c r="K23" s="13" t="s">
        <v>95</v>
      </c>
      <c r="L23" s="38">
        <f t="shared" si="4"/>
        <v>0</v>
      </c>
      <c r="M23" s="38" t="str">
        <f t="shared" si="5"/>
        <v/>
      </c>
      <c r="N23" s="38">
        <f t="shared" si="6"/>
        <v>0</v>
      </c>
      <c r="O23" s="6"/>
      <c r="P23" s="38" t="str">
        <f t="shared" si="0"/>
        <v/>
      </c>
      <c r="Q23" s="38">
        <f t="shared" si="1"/>
        <v>0</v>
      </c>
      <c r="R23" s="6"/>
      <c r="S23" s="49" t="str">
        <f t="shared" si="2"/>
        <v/>
      </c>
      <c r="T23" s="12">
        <f t="shared" si="7"/>
        <v>0</v>
      </c>
      <c r="U23" s="12">
        <f t="shared" si="17"/>
        <v>0</v>
      </c>
      <c r="X23" s="12">
        <f t="shared" si="8"/>
        <v>0</v>
      </c>
      <c r="Y23" s="12">
        <f t="shared" si="9"/>
        <v>0</v>
      </c>
      <c r="Z23" s="12">
        <f t="shared" si="10"/>
        <v>0</v>
      </c>
      <c r="AA23" s="12">
        <f t="shared" si="11"/>
        <v>0</v>
      </c>
      <c r="AC23" s="12">
        <f t="shared" si="12"/>
        <v>0</v>
      </c>
      <c r="AD23" s="12">
        <f t="shared" si="13"/>
        <v>0</v>
      </c>
      <c r="AE23" s="12">
        <f t="shared" si="3"/>
        <v>0</v>
      </c>
      <c r="AF23" s="12">
        <f t="shared" si="14"/>
        <v>0</v>
      </c>
      <c r="AG23" s="44">
        <v>0</v>
      </c>
      <c r="AH23" s="44">
        <f t="shared" si="15"/>
        <v>0</v>
      </c>
      <c r="AI23" s="12">
        <f t="shared" si="16"/>
        <v>0</v>
      </c>
    </row>
    <row r="24" spans="2:35" ht="14.25" customHeight="1" thickBot="1" x14ac:dyDescent="0.3">
      <c r="B24" s="24" t="str">
        <f>IF($G24=7,Inscrição!B28,"")</f>
        <v/>
      </c>
      <c r="C24" s="46" t="str">
        <f>IF($G24=7,Inscrição!C28,"")</f>
        <v/>
      </c>
      <c r="D24" s="24" t="str">
        <f>IF($G24=7,Inscrição!F28,"")</f>
        <v/>
      </c>
      <c r="E24" s="24" t="str">
        <f>IF($G24=7,Inscrição!G28,"")</f>
        <v/>
      </c>
      <c r="F24" s="24" t="str">
        <f>IF($G24=7,Inscrição!J28,"")</f>
        <v/>
      </c>
      <c r="G24" s="24">
        <f>Inscrição!K28</f>
        <v>6</v>
      </c>
      <c r="H24" s="24"/>
      <c r="I24" s="126" t="s">
        <v>18</v>
      </c>
      <c r="J24" s="42" t="str">
        <f t="shared" ref="J24" si="24">I24</f>
        <v>F</v>
      </c>
      <c r="K24" s="16" t="s">
        <v>94</v>
      </c>
      <c r="L24" s="38">
        <f t="shared" si="4"/>
        <v>0</v>
      </c>
      <c r="M24" s="38" t="str">
        <f t="shared" si="5"/>
        <v/>
      </c>
      <c r="N24" s="38">
        <f t="shared" si="6"/>
        <v>0</v>
      </c>
      <c r="O24" s="9"/>
      <c r="P24" s="38" t="str">
        <f t="shared" si="0"/>
        <v/>
      </c>
      <c r="Q24" s="38">
        <f t="shared" si="1"/>
        <v>0</v>
      </c>
      <c r="R24" s="9"/>
      <c r="S24" s="50" t="str">
        <f t="shared" si="2"/>
        <v/>
      </c>
      <c r="T24" s="12">
        <f t="shared" si="7"/>
        <v>0</v>
      </c>
      <c r="U24" s="12">
        <f t="shared" si="17"/>
        <v>0</v>
      </c>
      <c r="X24" s="12">
        <f t="shared" si="8"/>
        <v>0</v>
      </c>
      <c r="Y24" s="12">
        <f t="shared" si="9"/>
        <v>0</v>
      </c>
      <c r="Z24" s="12">
        <f t="shared" si="10"/>
        <v>0</v>
      </c>
      <c r="AA24" s="12">
        <f t="shared" si="11"/>
        <v>0</v>
      </c>
      <c r="AC24" s="12">
        <f t="shared" si="12"/>
        <v>0</v>
      </c>
      <c r="AD24" s="12">
        <f t="shared" si="13"/>
        <v>0</v>
      </c>
      <c r="AE24" s="12">
        <f t="shared" si="3"/>
        <v>0</v>
      </c>
      <c r="AF24" s="12">
        <f t="shared" si="14"/>
        <v>0</v>
      </c>
      <c r="AG24" s="44">
        <v>0</v>
      </c>
      <c r="AH24" s="44">
        <f t="shared" si="15"/>
        <v>0</v>
      </c>
      <c r="AI24" s="12">
        <f t="shared" si="16"/>
        <v>0</v>
      </c>
    </row>
    <row r="25" spans="2:35" ht="14.25" customHeight="1" thickBot="1" x14ac:dyDescent="0.3">
      <c r="B25" s="24" t="str">
        <f>IF($G25=7,Inscrição!B29,"")</f>
        <v/>
      </c>
      <c r="C25" s="46" t="str">
        <f>IF($G25=7,Inscrição!C29,"")</f>
        <v/>
      </c>
      <c r="D25" s="24" t="str">
        <f>IF($G25=7,Inscrição!F29,"")</f>
        <v/>
      </c>
      <c r="E25" s="24" t="str">
        <f>IF($G25=7,Inscrição!G29,"")</f>
        <v/>
      </c>
      <c r="F25" s="24" t="str">
        <f>IF($G25=7,Inscrição!J29,"")</f>
        <v/>
      </c>
      <c r="G25" s="24">
        <f>Inscrição!K29</f>
        <v>6</v>
      </c>
      <c r="H25" s="24"/>
      <c r="I25" s="126"/>
      <c r="J25" s="42" t="str">
        <f t="shared" ref="J25" si="25">I24</f>
        <v>F</v>
      </c>
      <c r="K25" s="16" t="s">
        <v>95</v>
      </c>
      <c r="L25" s="38">
        <f t="shared" si="4"/>
        <v>0</v>
      </c>
      <c r="M25" s="38" t="str">
        <f t="shared" si="5"/>
        <v/>
      </c>
      <c r="N25" s="38">
        <f t="shared" si="6"/>
        <v>0</v>
      </c>
      <c r="O25" s="9"/>
      <c r="P25" s="38" t="str">
        <f t="shared" si="0"/>
        <v/>
      </c>
      <c r="Q25" s="38">
        <f t="shared" si="1"/>
        <v>0</v>
      </c>
      <c r="R25" s="9"/>
      <c r="S25" s="50" t="str">
        <f t="shared" si="2"/>
        <v/>
      </c>
      <c r="T25" s="12">
        <f t="shared" si="7"/>
        <v>0</v>
      </c>
      <c r="U25" s="12">
        <f t="shared" si="17"/>
        <v>0</v>
      </c>
      <c r="X25" s="12">
        <f t="shared" si="8"/>
        <v>0</v>
      </c>
      <c r="Y25" s="12">
        <f t="shared" si="9"/>
        <v>0</v>
      </c>
      <c r="Z25" s="12">
        <f t="shared" si="10"/>
        <v>0</v>
      </c>
      <c r="AA25" s="12">
        <f t="shared" si="11"/>
        <v>0</v>
      </c>
      <c r="AC25" s="12">
        <f t="shared" si="12"/>
        <v>0</v>
      </c>
      <c r="AD25" s="12">
        <f t="shared" si="13"/>
        <v>0</v>
      </c>
      <c r="AE25" s="12">
        <f t="shared" si="3"/>
        <v>0</v>
      </c>
      <c r="AF25" s="12">
        <f t="shared" si="14"/>
        <v>0</v>
      </c>
      <c r="AG25" s="44">
        <v>0</v>
      </c>
      <c r="AH25" s="44">
        <f t="shared" si="15"/>
        <v>0</v>
      </c>
      <c r="AI25" s="12">
        <f t="shared" si="16"/>
        <v>0</v>
      </c>
    </row>
    <row r="26" spans="2:35" ht="14.25" customHeight="1" thickBot="1" x14ac:dyDescent="0.3">
      <c r="B26" s="24" t="str">
        <f>IF($G26=7,Inscrição!B30,"")</f>
        <v/>
      </c>
      <c r="C26" s="46" t="str">
        <f>IF($G26=7,Inscrição!C30,"")</f>
        <v/>
      </c>
      <c r="D26" s="24" t="str">
        <f>IF($G26=7,Inscrição!F30,"")</f>
        <v/>
      </c>
      <c r="E26" s="24" t="str">
        <f>IF($G26=7,Inscrição!G30,"")</f>
        <v/>
      </c>
      <c r="F26" s="24" t="str">
        <f>IF($G26=7,Inscrição!J30,"")</f>
        <v/>
      </c>
      <c r="G26" s="24">
        <f>Inscrição!K30</f>
        <v>6</v>
      </c>
      <c r="H26" s="24"/>
      <c r="I26" s="128" t="s">
        <v>19</v>
      </c>
      <c r="J26" s="42" t="str">
        <f t="shared" ref="J26" si="26">I26</f>
        <v>G</v>
      </c>
      <c r="K26" s="13" t="s">
        <v>94</v>
      </c>
      <c r="L26" s="38">
        <f t="shared" si="4"/>
        <v>0</v>
      </c>
      <c r="M26" s="38" t="str">
        <f t="shared" si="5"/>
        <v/>
      </c>
      <c r="N26" s="38">
        <f t="shared" si="6"/>
        <v>0</v>
      </c>
      <c r="O26" s="6"/>
      <c r="P26" s="38" t="str">
        <f t="shared" si="0"/>
        <v/>
      </c>
      <c r="Q26" s="38">
        <f t="shared" si="1"/>
        <v>0</v>
      </c>
      <c r="R26" s="6"/>
      <c r="S26" s="49" t="str">
        <f t="shared" si="2"/>
        <v/>
      </c>
      <c r="T26" s="12">
        <f t="shared" si="7"/>
        <v>0</v>
      </c>
      <c r="U26" s="12">
        <f t="shared" si="17"/>
        <v>0</v>
      </c>
      <c r="X26" s="12">
        <f t="shared" si="8"/>
        <v>0</v>
      </c>
      <c r="Y26" s="12">
        <f t="shared" si="9"/>
        <v>0</v>
      </c>
      <c r="Z26" s="12">
        <f t="shared" si="10"/>
        <v>0</v>
      </c>
      <c r="AA26" s="12">
        <f t="shared" si="11"/>
        <v>0</v>
      </c>
      <c r="AC26" s="12">
        <f t="shared" si="12"/>
        <v>0</v>
      </c>
      <c r="AD26" s="12">
        <f t="shared" si="13"/>
        <v>0</v>
      </c>
      <c r="AE26" s="12">
        <f t="shared" si="3"/>
        <v>0</v>
      </c>
      <c r="AF26" s="12">
        <f t="shared" si="14"/>
        <v>0</v>
      </c>
      <c r="AG26" s="44">
        <v>0</v>
      </c>
      <c r="AH26" s="44">
        <f t="shared" si="15"/>
        <v>0</v>
      </c>
      <c r="AI26" s="12">
        <f t="shared" si="16"/>
        <v>0</v>
      </c>
    </row>
    <row r="27" spans="2:35" ht="14.25" customHeight="1" thickBot="1" x14ac:dyDescent="0.3">
      <c r="B27" s="24" t="str">
        <f>IF($G27=7,Inscrição!B31,"")</f>
        <v/>
      </c>
      <c r="C27" s="46" t="str">
        <f>IF($G27=7,Inscrição!C31,"")</f>
        <v/>
      </c>
      <c r="D27" s="24" t="str">
        <f>IF($G27=7,Inscrição!F31,"")</f>
        <v/>
      </c>
      <c r="E27" s="24" t="str">
        <f>IF($G27=7,Inscrição!G31,"")</f>
        <v/>
      </c>
      <c r="F27" s="24" t="str">
        <f>IF($G27=7,Inscrição!J31,"")</f>
        <v/>
      </c>
      <c r="G27" s="24">
        <f>Inscrição!K31</f>
        <v>6</v>
      </c>
      <c r="H27" s="24"/>
      <c r="I27" s="128"/>
      <c r="J27" s="42" t="str">
        <f t="shared" ref="J27" si="27">I26</f>
        <v>G</v>
      </c>
      <c r="K27" s="13" t="s">
        <v>95</v>
      </c>
      <c r="L27" s="38">
        <f t="shared" si="4"/>
        <v>0</v>
      </c>
      <c r="M27" s="38" t="str">
        <f t="shared" si="5"/>
        <v/>
      </c>
      <c r="N27" s="38">
        <f t="shared" si="6"/>
        <v>0</v>
      </c>
      <c r="O27" s="6"/>
      <c r="P27" s="38" t="str">
        <f t="shared" si="0"/>
        <v/>
      </c>
      <c r="Q27" s="38">
        <f t="shared" si="1"/>
        <v>0</v>
      </c>
      <c r="R27" s="6"/>
      <c r="S27" s="49" t="str">
        <f t="shared" si="2"/>
        <v/>
      </c>
      <c r="T27" s="12">
        <f t="shared" si="7"/>
        <v>0</v>
      </c>
      <c r="U27" s="12">
        <f t="shared" si="17"/>
        <v>0</v>
      </c>
      <c r="X27" s="12">
        <f t="shared" si="8"/>
        <v>0</v>
      </c>
      <c r="Y27" s="12">
        <f t="shared" si="9"/>
        <v>0</v>
      </c>
      <c r="Z27" s="12">
        <f t="shared" si="10"/>
        <v>0</v>
      </c>
      <c r="AA27" s="12">
        <f t="shared" si="11"/>
        <v>0</v>
      </c>
      <c r="AC27" s="12">
        <f t="shared" si="12"/>
        <v>0</v>
      </c>
      <c r="AD27" s="12">
        <f t="shared" si="13"/>
        <v>0</v>
      </c>
      <c r="AE27" s="12">
        <f t="shared" si="3"/>
        <v>0</v>
      </c>
      <c r="AF27" s="12">
        <f t="shared" si="14"/>
        <v>0</v>
      </c>
      <c r="AG27" s="44">
        <v>0</v>
      </c>
      <c r="AH27" s="44">
        <f t="shared" si="15"/>
        <v>0</v>
      </c>
      <c r="AI27" s="12">
        <f t="shared" si="16"/>
        <v>0</v>
      </c>
    </row>
    <row r="28" spans="2:35" ht="14.25" customHeight="1" thickBot="1" x14ac:dyDescent="0.3">
      <c r="B28" s="24" t="str">
        <f>IF($G28=7,Inscrição!B32,"")</f>
        <v/>
      </c>
      <c r="C28" s="46" t="str">
        <f>IF($G28=7,Inscrição!C32,"")</f>
        <v/>
      </c>
      <c r="D28" s="24" t="str">
        <f>IF($G28=7,Inscrição!F32,"")</f>
        <v/>
      </c>
      <c r="E28" s="24" t="str">
        <f>IF($G28=7,Inscrição!G32,"")</f>
        <v/>
      </c>
      <c r="F28" s="24" t="str">
        <f>IF($G28=7,Inscrição!J32,"")</f>
        <v/>
      </c>
      <c r="G28" s="24">
        <f>Inscrição!K32</f>
        <v>6</v>
      </c>
      <c r="H28" s="24"/>
      <c r="I28" s="126" t="s">
        <v>20</v>
      </c>
      <c r="J28" s="42" t="str">
        <f t="shared" ref="J28" si="28">I28</f>
        <v>H</v>
      </c>
      <c r="K28" s="16" t="s">
        <v>94</v>
      </c>
      <c r="L28" s="38">
        <f t="shared" si="4"/>
        <v>0</v>
      </c>
      <c r="M28" s="38" t="str">
        <f t="shared" si="5"/>
        <v/>
      </c>
      <c r="N28" s="38">
        <f t="shared" si="6"/>
        <v>0</v>
      </c>
      <c r="O28" s="9"/>
      <c r="P28" s="38" t="str">
        <f t="shared" si="0"/>
        <v/>
      </c>
      <c r="Q28" s="38">
        <f t="shared" si="1"/>
        <v>0</v>
      </c>
      <c r="R28" s="9"/>
      <c r="S28" s="50" t="str">
        <f t="shared" si="2"/>
        <v/>
      </c>
      <c r="T28" s="12">
        <f t="shared" si="7"/>
        <v>0</v>
      </c>
      <c r="U28" s="12">
        <f t="shared" si="17"/>
        <v>0</v>
      </c>
      <c r="X28" s="12">
        <f t="shared" si="8"/>
        <v>0</v>
      </c>
      <c r="Y28" s="12">
        <f t="shared" si="9"/>
        <v>0</v>
      </c>
      <c r="Z28" s="12">
        <f t="shared" si="10"/>
        <v>0</v>
      </c>
      <c r="AA28" s="12">
        <f t="shared" si="11"/>
        <v>0</v>
      </c>
      <c r="AC28" s="12">
        <f t="shared" si="12"/>
        <v>0</v>
      </c>
      <c r="AD28" s="12">
        <f t="shared" si="13"/>
        <v>0</v>
      </c>
      <c r="AE28" s="12">
        <f t="shared" si="3"/>
        <v>0</v>
      </c>
      <c r="AF28" s="12">
        <f t="shared" si="14"/>
        <v>0</v>
      </c>
      <c r="AG28" s="44">
        <v>0</v>
      </c>
      <c r="AH28" s="44">
        <f t="shared" si="15"/>
        <v>0</v>
      </c>
      <c r="AI28" s="12">
        <f t="shared" si="16"/>
        <v>0</v>
      </c>
    </row>
    <row r="29" spans="2:35" ht="14.25" customHeight="1" thickBot="1" x14ac:dyDescent="0.3">
      <c r="B29" s="24" t="str">
        <f>IF($G29=7,Inscrição!B33,"")</f>
        <v/>
      </c>
      <c r="C29" s="46" t="str">
        <f>IF($G29=7,Inscrição!C33,"")</f>
        <v/>
      </c>
      <c r="D29" s="24" t="str">
        <f>IF($G29=7,Inscrição!F33,"")</f>
        <v/>
      </c>
      <c r="E29" s="24" t="str">
        <f>IF($G29=7,Inscrição!G33,"")</f>
        <v/>
      </c>
      <c r="F29" s="24" t="str">
        <f>IF($G29=7,Inscrição!J33,"")</f>
        <v/>
      </c>
      <c r="G29" s="24">
        <f>Inscrição!K33</f>
        <v>6</v>
      </c>
      <c r="H29" s="24"/>
      <c r="I29" s="126"/>
      <c r="J29" s="42" t="str">
        <f t="shared" ref="J29" si="29">I28</f>
        <v>H</v>
      </c>
      <c r="K29" s="16" t="s">
        <v>95</v>
      </c>
      <c r="L29" s="38">
        <f t="shared" si="4"/>
        <v>0</v>
      </c>
      <c r="M29" s="38" t="str">
        <f t="shared" si="5"/>
        <v/>
      </c>
      <c r="N29" s="38">
        <f t="shared" si="6"/>
        <v>0</v>
      </c>
      <c r="O29" s="9"/>
      <c r="P29" s="38" t="str">
        <f t="shared" si="0"/>
        <v/>
      </c>
      <c r="Q29" s="38">
        <f t="shared" si="1"/>
        <v>0</v>
      </c>
      <c r="R29" s="9"/>
      <c r="S29" s="50" t="str">
        <f t="shared" si="2"/>
        <v/>
      </c>
      <c r="T29" s="12">
        <f t="shared" si="7"/>
        <v>0</v>
      </c>
      <c r="U29" s="12">
        <f t="shared" si="17"/>
        <v>0</v>
      </c>
      <c r="X29" s="12">
        <f t="shared" si="8"/>
        <v>0</v>
      </c>
      <c r="Y29" s="12">
        <f t="shared" si="9"/>
        <v>0</v>
      </c>
      <c r="Z29" s="12">
        <f t="shared" si="10"/>
        <v>0</v>
      </c>
      <c r="AA29" s="12">
        <f t="shared" si="11"/>
        <v>0</v>
      </c>
      <c r="AC29" s="12">
        <f t="shared" si="12"/>
        <v>0</v>
      </c>
      <c r="AD29" s="12">
        <f t="shared" si="13"/>
        <v>0</v>
      </c>
      <c r="AE29" s="12">
        <f t="shared" si="3"/>
        <v>0</v>
      </c>
      <c r="AF29" s="12">
        <f t="shared" si="14"/>
        <v>0</v>
      </c>
      <c r="AG29" s="44">
        <v>0</v>
      </c>
      <c r="AH29" s="44">
        <f t="shared" si="15"/>
        <v>0</v>
      </c>
      <c r="AI29" s="12">
        <f t="shared" si="16"/>
        <v>0</v>
      </c>
    </row>
    <row r="30" spans="2:35" ht="14.25" customHeight="1" thickBot="1" x14ac:dyDescent="0.3">
      <c r="B30" s="24" t="str">
        <f>IF($G30=7,Inscrição!B34,"")</f>
        <v/>
      </c>
      <c r="C30" s="46" t="str">
        <f>IF($G30=7,Inscrição!C34,"")</f>
        <v/>
      </c>
      <c r="D30" s="24" t="str">
        <f>IF($G30=7,Inscrição!F34,"")</f>
        <v/>
      </c>
      <c r="E30" s="24" t="str">
        <f>IF($G30=7,Inscrição!G34,"")</f>
        <v/>
      </c>
      <c r="F30" s="24" t="str">
        <f>IF($G30=7,Inscrição!J34,"")</f>
        <v/>
      </c>
      <c r="G30" s="24">
        <f>Inscrição!K34</f>
        <v>6</v>
      </c>
      <c r="H30" s="24"/>
      <c r="I30" s="128" t="s">
        <v>22</v>
      </c>
      <c r="J30" s="42" t="str">
        <f t="shared" ref="J30" si="30">I30</f>
        <v>I</v>
      </c>
      <c r="K30" s="13" t="s">
        <v>94</v>
      </c>
      <c r="L30" s="38">
        <f t="shared" si="4"/>
        <v>0</v>
      </c>
      <c r="M30" s="38" t="str">
        <f t="shared" si="5"/>
        <v/>
      </c>
      <c r="N30" s="38">
        <f t="shared" si="6"/>
        <v>0</v>
      </c>
      <c r="O30" s="6"/>
      <c r="P30" s="38"/>
      <c r="Q30" s="38"/>
      <c r="R30" s="6"/>
      <c r="S30" s="49" t="str">
        <f t="shared" si="2"/>
        <v/>
      </c>
      <c r="T30" s="12">
        <f t="shared" si="7"/>
        <v>0</v>
      </c>
      <c r="U30" s="12">
        <f t="shared" si="17"/>
        <v>0</v>
      </c>
      <c r="X30" s="12">
        <f t="shared" si="8"/>
        <v>0</v>
      </c>
      <c r="Y30" s="12">
        <f t="shared" si="9"/>
        <v>0</v>
      </c>
      <c r="Z30" s="12">
        <f t="shared" si="10"/>
        <v>0</v>
      </c>
      <c r="AA30" s="12">
        <f t="shared" si="11"/>
        <v>0</v>
      </c>
      <c r="AC30" s="12">
        <f t="shared" si="12"/>
        <v>0</v>
      </c>
      <c r="AD30" s="12">
        <f t="shared" si="13"/>
        <v>0</v>
      </c>
      <c r="AE30" s="12">
        <f>IF(Q30&gt;0,IF(P30&lt;J30,1,0),0)</f>
        <v>0</v>
      </c>
      <c r="AF30" s="12">
        <f t="shared" si="14"/>
        <v>0</v>
      </c>
      <c r="AG30" s="44">
        <v>0</v>
      </c>
      <c r="AH30" s="44">
        <f t="shared" si="15"/>
        <v>0</v>
      </c>
      <c r="AI30" s="12">
        <f t="shared" si="16"/>
        <v>0</v>
      </c>
    </row>
    <row r="31" spans="2:35" ht="14.25" customHeight="1" thickBot="1" x14ac:dyDescent="0.3">
      <c r="B31" s="24" t="str">
        <f>IF($G31=7,Inscrição!B35,"")</f>
        <v/>
      </c>
      <c r="C31" s="46" t="str">
        <f>IF($G31=7,Inscrição!C35,"")</f>
        <v/>
      </c>
      <c r="D31" s="24" t="str">
        <f>IF($G31=7,Inscrição!F35,"")</f>
        <v/>
      </c>
      <c r="E31" s="24" t="str">
        <f>IF($G31=7,Inscrição!G35,"")</f>
        <v/>
      </c>
      <c r="F31" s="24" t="str">
        <f>IF($G31=7,Inscrição!J35,"")</f>
        <v/>
      </c>
      <c r="G31" s="24">
        <f>Inscrição!K35</f>
        <v>6</v>
      </c>
      <c r="H31" s="24"/>
      <c r="I31" s="128"/>
      <c r="J31" s="42" t="str">
        <f t="shared" ref="J31" si="31">I30</f>
        <v>I</v>
      </c>
      <c r="K31" s="13" t="s">
        <v>95</v>
      </c>
      <c r="L31" s="38">
        <f t="shared" si="4"/>
        <v>0</v>
      </c>
      <c r="M31" s="38" t="str">
        <f t="shared" si="5"/>
        <v/>
      </c>
      <c r="N31" s="38">
        <f t="shared" si="6"/>
        <v>0</v>
      </c>
      <c r="O31" s="6"/>
      <c r="P31" s="38" t="str">
        <f t="shared" si="0"/>
        <v/>
      </c>
      <c r="Q31" s="38">
        <f t="shared" si="1"/>
        <v>0</v>
      </c>
      <c r="R31" s="6"/>
      <c r="S31" s="49" t="str">
        <f t="shared" si="2"/>
        <v/>
      </c>
      <c r="T31" s="12">
        <f t="shared" si="7"/>
        <v>0</v>
      </c>
      <c r="U31" s="12">
        <f t="shared" si="17"/>
        <v>0</v>
      </c>
      <c r="X31" s="12">
        <f t="shared" si="8"/>
        <v>0</v>
      </c>
      <c r="Y31" s="12">
        <f t="shared" si="9"/>
        <v>0</v>
      </c>
      <c r="Z31" s="12">
        <f t="shared" si="10"/>
        <v>0</v>
      </c>
      <c r="AA31" s="12">
        <f t="shared" si="11"/>
        <v>0</v>
      </c>
      <c r="AC31" s="12">
        <f t="shared" si="12"/>
        <v>0</v>
      </c>
      <c r="AD31" s="12">
        <f t="shared" si="13"/>
        <v>0</v>
      </c>
      <c r="AE31" s="12">
        <f t="shared" ref="AE31:AE39" si="32">IF(Q31&gt;0,IF(P31&lt;J31,1,0),0)</f>
        <v>0</v>
      </c>
      <c r="AF31" s="12">
        <f t="shared" si="14"/>
        <v>0</v>
      </c>
      <c r="AG31" s="44">
        <v>0</v>
      </c>
      <c r="AH31" s="44">
        <f t="shared" si="15"/>
        <v>0</v>
      </c>
      <c r="AI31" s="12">
        <f t="shared" si="16"/>
        <v>0</v>
      </c>
    </row>
    <row r="32" spans="2:35" ht="14.25" customHeight="1" thickBot="1" x14ac:dyDescent="0.3">
      <c r="B32" s="24" t="str">
        <f>IF($G32=7,Inscrição!B36,"")</f>
        <v/>
      </c>
      <c r="C32" s="46" t="str">
        <f>IF($G32=7,Inscrição!C36,"")</f>
        <v/>
      </c>
      <c r="D32" s="24" t="str">
        <f>IF($G32=7,Inscrição!F36,"")</f>
        <v/>
      </c>
      <c r="E32" s="24" t="str">
        <f>IF($G32=7,Inscrição!G36,"")</f>
        <v/>
      </c>
      <c r="F32" s="24" t="str">
        <f>IF($G32=7,Inscrição!J36,"")</f>
        <v/>
      </c>
      <c r="G32" s="24">
        <f>Inscrição!K36</f>
        <v>6</v>
      </c>
      <c r="H32" s="24"/>
      <c r="I32" s="126" t="s">
        <v>11</v>
      </c>
      <c r="J32" s="42" t="str">
        <f t="shared" ref="J32" si="33">I32</f>
        <v>J</v>
      </c>
      <c r="K32" s="16" t="s">
        <v>94</v>
      </c>
      <c r="L32" s="38">
        <f t="shared" si="4"/>
        <v>0</v>
      </c>
      <c r="M32" s="38" t="str">
        <f t="shared" si="5"/>
        <v/>
      </c>
      <c r="N32" s="38">
        <f t="shared" si="6"/>
        <v>0</v>
      </c>
      <c r="O32" s="9"/>
      <c r="P32" s="38" t="str">
        <f t="shared" si="0"/>
        <v/>
      </c>
      <c r="Q32" s="38">
        <f t="shared" si="1"/>
        <v>0</v>
      </c>
      <c r="R32" s="9"/>
      <c r="S32" s="50" t="str">
        <f t="shared" si="2"/>
        <v/>
      </c>
      <c r="T32" s="12">
        <f t="shared" si="7"/>
        <v>0</v>
      </c>
      <c r="U32" s="12">
        <f t="shared" si="17"/>
        <v>0</v>
      </c>
      <c r="X32" s="12">
        <f t="shared" si="8"/>
        <v>0</v>
      </c>
      <c r="Y32" s="12">
        <f t="shared" si="9"/>
        <v>0</v>
      </c>
      <c r="Z32" s="12">
        <f t="shared" si="10"/>
        <v>0</v>
      </c>
      <c r="AA32" s="12">
        <f t="shared" si="11"/>
        <v>0</v>
      </c>
      <c r="AC32" s="12">
        <f t="shared" si="12"/>
        <v>0</v>
      </c>
      <c r="AD32" s="12">
        <f t="shared" si="13"/>
        <v>0</v>
      </c>
      <c r="AE32" s="12">
        <f t="shared" si="32"/>
        <v>0</v>
      </c>
      <c r="AF32" s="12">
        <f t="shared" si="14"/>
        <v>0</v>
      </c>
      <c r="AG32" s="44">
        <v>0</v>
      </c>
      <c r="AH32" s="44">
        <f t="shared" si="15"/>
        <v>0</v>
      </c>
      <c r="AI32" s="12">
        <f t="shared" si="16"/>
        <v>0</v>
      </c>
    </row>
    <row r="33" spans="2:35" ht="14.25" customHeight="1" thickBot="1" x14ac:dyDescent="0.3">
      <c r="B33" s="24" t="str">
        <f>IF($G33=7,Inscrição!B37,"")</f>
        <v/>
      </c>
      <c r="C33" s="46" t="str">
        <f>IF($G33=7,Inscrição!C37,"")</f>
        <v/>
      </c>
      <c r="D33" s="24" t="str">
        <f>IF($G33=7,Inscrição!F37,"")</f>
        <v/>
      </c>
      <c r="E33" s="24" t="str">
        <f>IF($G33=7,Inscrição!G37,"")</f>
        <v/>
      </c>
      <c r="F33" s="24" t="str">
        <f>IF($G33=7,Inscrição!J37,"")</f>
        <v/>
      </c>
      <c r="G33" s="24">
        <f>Inscrição!K37</f>
        <v>6</v>
      </c>
      <c r="H33" s="24"/>
      <c r="I33" s="126"/>
      <c r="J33" s="42" t="str">
        <f t="shared" ref="J33" si="34">I32</f>
        <v>J</v>
      </c>
      <c r="K33" s="16" t="s">
        <v>95</v>
      </c>
      <c r="L33" s="38">
        <f t="shared" si="4"/>
        <v>0</v>
      </c>
      <c r="M33" s="38" t="str">
        <f t="shared" si="5"/>
        <v/>
      </c>
      <c r="N33" s="38">
        <f t="shared" si="6"/>
        <v>0</v>
      </c>
      <c r="O33" s="9"/>
      <c r="P33" s="38" t="str">
        <f t="shared" si="0"/>
        <v/>
      </c>
      <c r="Q33" s="38">
        <f t="shared" si="1"/>
        <v>0</v>
      </c>
      <c r="R33" s="9"/>
      <c r="S33" s="50" t="str">
        <f t="shared" si="2"/>
        <v/>
      </c>
      <c r="T33" s="12">
        <f t="shared" si="7"/>
        <v>0</v>
      </c>
      <c r="U33" s="12">
        <f t="shared" si="17"/>
        <v>0</v>
      </c>
      <c r="X33" s="12">
        <f t="shared" si="8"/>
        <v>0</v>
      </c>
      <c r="Y33" s="12">
        <f t="shared" si="9"/>
        <v>0</v>
      </c>
      <c r="Z33" s="12">
        <f t="shared" si="10"/>
        <v>0</v>
      </c>
      <c r="AA33" s="12">
        <f t="shared" si="11"/>
        <v>0</v>
      </c>
      <c r="AC33" s="12">
        <f t="shared" si="12"/>
        <v>0</v>
      </c>
      <c r="AD33" s="12">
        <f t="shared" si="13"/>
        <v>0</v>
      </c>
      <c r="AE33" s="12">
        <f t="shared" si="32"/>
        <v>0</v>
      </c>
      <c r="AF33" s="12">
        <f t="shared" si="14"/>
        <v>0</v>
      </c>
      <c r="AG33" s="44">
        <v>0</v>
      </c>
      <c r="AH33" s="44">
        <f t="shared" si="15"/>
        <v>0</v>
      </c>
      <c r="AI33" s="12">
        <f t="shared" si="16"/>
        <v>0</v>
      </c>
    </row>
    <row r="34" spans="2:35" ht="14.25" customHeight="1" thickBot="1" x14ac:dyDescent="0.3">
      <c r="B34" s="24" t="str">
        <f>IF($G34=7,Inscrição!B38,"")</f>
        <v/>
      </c>
      <c r="C34" s="46" t="str">
        <f>IF($G34=7,Inscrição!C38,"")</f>
        <v/>
      </c>
      <c r="D34" s="24" t="str">
        <f>IF($G34=7,Inscrição!F38,"")</f>
        <v/>
      </c>
      <c r="E34" s="24" t="str">
        <f>IF($G34=7,Inscrição!G38,"")</f>
        <v/>
      </c>
      <c r="F34" s="24" t="str">
        <f>IF($G34=7,Inscrição!J38,"")</f>
        <v/>
      </c>
      <c r="G34" s="24">
        <f>Inscrição!K38</f>
        <v>6</v>
      </c>
      <c r="H34" s="24"/>
      <c r="I34" s="128" t="s">
        <v>13</v>
      </c>
      <c r="J34" s="42" t="str">
        <f t="shared" ref="J34" si="35">I34</f>
        <v>L</v>
      </c>
      <c r="K34" s="13" t="s">
        <v>94</v>
      </c>
      <c r="L34" s="38">
        <f t="shared" si="4"/>
        <v>0</v>
      </c>
      <c r="M34" s="38" t="str">
        <f t="shared" si="5"/>
        <v/>
      </c>
      <c r="N34" s="38">
        <f t="shared" si="6"/>
        <v>0</v>
      </c>
      <c r="O34" s="6"/>
      <c r="P34" s="38" t="str">
        <f t="shared" si="0"/>
        <v/>
      </c>
      <c r="Q34" s="38">
        <f t="shared" si="1"/>
        <v>0</v>
      </c>
      <c r="R34" s="6"/>
      <c r="S34" s="49" t="str">
        <f t="shared" si="2"/>
        <v/>
      </c>
      <c r="T34" s="12">
        <f t="shared" si="7"/>
        <v>0</v>
      </c>
      <c r="U34" s="12">
        <f t="shared" si="17"/>
        <v>0</v>
      </c>
      <c r="X34" s="12">
        <f t="shared" si="8"/>
        <v>0</v>
      </c>
      <c r="Y34" s="12">
        <f t="shared" si="9"/>
        <v>0</v>
      </c>
      <c r="Z34" s="12">
        <f t="shared" si="10"/>
        <v>0</v>
      </c>
      <c r="AA34" s="12">
        <f t="shared" si="11"/>
        <v>0</v>
      </c>
      <c r="AC34" s="12">
        <f t="shared" si="12"/>
        <v>0</v>
      </c>
      <c r="AD34" s="12">
        <f t="shared" si="13"/>
        <v>0</v>
      </c>
      <c r="AE34" s="12">
        <f t="shared" si="32"/>
        <v>0</v>
      </c>
      <c r="AF34" s="12">
        <f t="shared" si="14"/>
        <v>0</v>
      </c>
      <c r="AG34" s="44">
        <v>0</v>
      </c>
      <c r="AH34" s="44">
        <f t="shared" si="15"/>
        <v>0</v>
      </c>
      <c r="AI34" s="12">
        <f t="shared" si="16"/>
        <v>0</v>
      </c>
    </row>
    <row r="35" spans="2:35" ht="14.25" customHeight="1" thickBot="1" x14ac:dyDescent="0.3">
      <c r="B35" s="24" t="str">
        <f>IF($G35=7,Inscrição!B39,"")</f>
        <v/>
      </c>
      <c r="C35" s="46" t="str">
        <f>IF($G35=7,Inscrição!C39,"")</f>
        <v/>
      </c>
      <c r="D35" s="24" t="str">
        <f>IF($G35=7,Inscrição!F39,"")</f>
        <v/>
      </c>
      <c r="E35" s="24" t="str">
        <f>IF($G35=7,Inscrição!G39,"")</f>
        <v/>
      </c>
      <c r="F35" s="24" t="str">
        <f>IF($G35=7,Inscrição!J39,"")</f>
        <v/>
      </c>
      <c r="G35" s="24">
        <f>Inscrição!K39</f>
        <v>6</v>
      </c>
      <c r="H35" s="24"/>
      <c r="I35" s="128"/>
      <c r="J35" s="42" t="str">
        <f t="shared" ref="J35" si="36">I34</f>
        <v>L</v>
      </c>
      <c r="K35" s="13" t="s">
        <v>95</v>
      </c>
      <c r="L35" s="38">
        <f t="shared" si="4"/>
        <v>0</v>
      </c>
      <c r="M35" s="38" t="str">
        <f t="shared" si="5"/>
        <v/>
      </c>
      <c r="N35" s="38">
        <f t="shared" si="6"/>
        <v>0</v>
      </c>
      <c r="O35" s="6"/>
      <c r="P35" s="38" t="str">
        <f t="shared" si="0"/>
        <v/>
      </c>
      <c r="Q35" s="38">
        <f t="shared" si="1"/>
        <v>0</v>
      </c>
      <c r="R35" s="6"/>
      <c r="S35" s="49" t="str">
        <f t="shared" si="2"/>
        <v/>
      </c>
      <c r="T35" s="12">
        <f t="shared" si="7"/>
        <v>0</v>
      </c>
      <c r="U35" s="12">
        <f t="shared" si="17"/>
        <v>0</v>
      </c>
      <c r="X35" s="12">
        <f t="shared" si="8"/>
        <v>0</v>
      </c>
      <c r="Y35" s="12">
        <f t="shared" si="9"/>
        <v>0</v>
      </c>
      <c r="Z35" s="12">
        <f t="shared" si="10"/>
        <v>0</v>
      </c>
      <c r="AA35" s="12">
        <f t="shared" si="11"/>
        <v>0</v>
      </c>
      <c r="AC35" s="12">
        <f t="shared" si="12"/>
        <v>0</v>
      </c>
      <c r="AD35" s="12">
        <f t="shared" si="13"/>
        <v>0</v>
      </c>
      <c r="AE35" s="12">
        <f t="shared" si="32"/>
        <v>0</v>
      </c>
      <c r="AF35" s="12">
        <f t="shared" si="14"/>
        <v>0</v>
      </c>
      <c r="AG35" s="44">
        <v>0</v>
      </c>
      <c r="AH35" s="44">
        <f t="shared" si="15"/>
        <v>0</v>
      </c>
      <c r="AI35" s="12">
        <f t="shared" si="16"/>
        <v>0</v>
      </c>
    </row>
    <row r="36" spans="2:35" ht="14.25" customHeight="1" thickBot="1" x14ac:dyDescent="0.3">
      <c r="B36" s="24" t="str">
        <f>IF($G36=7,Inscrição!B40,"")</f>
        <v/>
      </c>
      <c r="C36" s="46" t="str">
        <f>IF($G36=7,Inscrição!C40,"")</f>
        <v/>
      </c>
      <c r="D36" s="24" t="str">
        <f>IF($G36=7,Inscrição!F40,"")</f>
        <v/>
      </c>
      <c r="E36" s="24" t="str">
        <f>IF($G36=7,Inscrição!G40,"")</f>
        <v/>
      </c>
      <c r="F36" s="24" t="str">
        <f>IF($G36=7,Inscrição!J40,"")</f>
        <v/>
      </c>
      <c r="G36" s="24">
        <f>Inscrição!K40</f>
        <v>6</v>
      </c>
      <c r="H36" s="24"/>
      <c r="I36" s="126" t="s">
        <v>15</v>
      </c>
      <c r="J36" s="42" t="str">
        <f t="shared" ref="J36" si="37">I36</f>
        <v>M</v>
      </c>
      <c r="K36" s="16" t="s">
        <v>94</v>
      </c>
      <c r="L36" s="38">
        <f t="shared" si="4"/>
        <v>0</v>
      </c>
      <c r="M36" s="38" t="str">
        <f t="shared" si="5"/>
        <v/>
      </c>
      <c r="N36" s="38">
        <f t="shared" si="6"/>
        <v>0</v>
      </c>
      <c r="O36" s="9"/>
      <c r="P36" s="38" t="str">
        <f t="shared" si="0"/>
        <v/>
      </c>
      <c r="Q36" s="38">
        <f t="shared" si="1"/>
        <v>0</v>
      </c>
      <c r="R36" s="9"/>
      <c r="S36" s="50" t="str">
        <f t="shared" si="2"/>
        <v/>
      </c>
      <c r="T36" s="12">
        <f t="shared" si="7"/>
        <v>0</v>
      </c>
      <c r="U36" s="12">
        <f t="shared" si="17"/>
        <v>0</v>
      </c>
      <c r="X36" s="12">
        <f t="shared" si="8"/>
        <v>0</v>
      </c>
      <c r="Y36" s="12">
        <f t="shared" si="9"/>
        <v>0</v>
      </c>
      <c r="Z36" s="12">
        <f t="shared" si="10"/>
        <v>0</v>
      </c>
      <c r="AA36" s="12">
        <f t="shared" si="11"/>
        <v>0</v>
      </c>
      <c r="AC36" s="12">
        <f t="shared" si="12"/>
        <v>0</v>
      </c>
      <c r="AD36" s="12">
        <f t="shared" si="13"/>
        <v>0</v>
      </c>
      <c r="AE36" s="12">
        <f t="shared" si="32"/>
        <v>0</v>
      </c>
      <c r="AF36" s="12">
        <f t="shared" si="14"/>
        <v>0</v>
      </c>
      <c r="AG36" s="44">
        <v>0</v>
      </c>
      <c r="AH36" s="44">
        <f t="shared" si="15"/>
        <v>0</v>
      </c>
      <c r="AI36" s="12">
        <f t="shared" si="16"/>
        <v>0</v>
      </c>
    </row>
    <row r="37" spans="2:35" ht="14.25" customHeight="1" thickBot="1" x14ac:dyDescent="0.3">
      <c r="B37" s="24" t="str">
        <f>IF($G37=7,Inscrição!B41,"")</f>
        <v/>
      </c>
      <c r="C37" s="46" t="str">
        <f>IF($G37=7,Inscrição!C41,"")</f>
        <v/>
      </c>
      <c r="D37" s="24" t="str">
        <f>IF($G37=7,Inscrição!F41,"")</f>
        <v/>
      </c>
      <c r="E37" s="24" t="str">
        <f>IF($G37=7,Inscrição!G41,"")</f>
        <v/>
      </c>
      <c r="F37" s="24" t="str">
        <f>IF($G37=7,Inscrição!J41,"")</f>
        <v/>
      </c>
      <c r="G37" s="24">
        <f>Inscrição!K41</f>
        <v>6</v>
      </c>
      <c r="H37" s="24"/>
      <c r="I37" s="126"/>
      <c r="J37" s="42" t="str">
        <f t="shared" ref="J37" si="38">I36</f>
        <v>M</v>
      </c>
      <c r="K37" s="16" t="s">
        <v>95</v>
      </c>
      <c r="L37" s="38">
        <f t="shared" si="4"/>
        <v>0</v>
      </c>
      <c r="M37" s="38" t="str">
        <f t="shared" si="5"/>
        <v/>
      </c>
      <c r="N37" s="38">
        <f t="shared" si="6"/>
        <v>0</v>
      </c>
      <c r="O37" s="9"/>
      <c r="P37" s="38" t="str">
        <f t="shared" si="0"/>
        <v/>
      </c>
      <c r="Q37" s="38">
        <f t="shared" si="1"/>
        <v>0</v>
      </c>
      <c r="R37" s="9"/>
      <c r="S37" s="50" t="str">
        <f t="shared" si="2"/>
        <v/>
      </c>
      <c r="T37" s="12">
        <f t="shared" si="7"/>
        <v>0</v>
      </c>
      <c r="U37" s="12">
        <f t="shared" si="17"/>
        <v>0</v>
      </c>
      <c r="X37" s="12">
        <f t="shared" si="8"/>
        <v>0</v>
      </c>
      <c r="Y37" s="12">
        <f t="shared" si="9"/>
        <v>0</v>
      </c>
      <c r="Z37" s="12">
        <f t="shared" si="10"/>
        <v>0</v>
      </c>
      <c r="AA37" s="12">
        <f t="shared" si="11"/>
        <v>0</v>
      </c>
      <c r="AC37" s="12">
        <f t="shared" si="12"/>
        <v>0</v>
      </c>
      <c r="AD37" s="12">
        <f t="shared" si="13"/>
        <v>0</v>
      </c>
      <c r="AE37" s="12">
        <f t="shared" si="32"/>
        <v>0</v>
      </c>
      <c r="AF37" s="12">
        <f t="shared" si="14"/>
        <v>0</v>
      </c>
      <c r="AG37" s="44">
        <v>0</v>
      </c>
      <c r="AH37" s="44">
        <f t="shared" si="15"/>
        <v>0</v>
      </c>
      <c r="AI37" s="12">
        <f t="shared" si="16"/>
        <v>0</v>
      </c>
    </row>
    <row r="38" spans="2:35" ht="14.25" customHeight="1" thickBot="1" x14ac:dyDescent="0.3">
      <c r="B38" s="24" t="str">
        <f>IF($G38=7,Inscrição!B42,"")</f>
        <v/>
      </c>
      <c r="C38" s="46" t="str">
        <f>IF($G38=7,Inscrição!C42,"")</f>
        <v/>
      </c>
      <c r="D38" s="24" t="str">
        <f>IF($G38=7,Inscrição!F42,"")</f>
        <v/>
      </c>
      <c r="E38" s="24" t="str">
        <f>IF($G38=7,Inscrição!G42,"")</f>
        <v/>
      </c>
      <c r="F38" s="24" t="str">
        <f>IF($G38=7,Inscrição!J42,"")</f>
        <v/>
      </c>
      <c r="G38" s="24">
        <f>Inscrição!K42</f>
        <v>6</v>
      </c>
      <c r="H38" s="24"/>
      <c r="I38" s="128" t="s">
        <v>17</v>
      </c>
      <c r="J38" s="42" t="str">
        <f t="shared" ref="J38" si="39">I38</f>
        <v>N</v>
      </c>
      <c r="K38" s="13" t="s">
        <v>94</v>
      </c>
      <c r="L38" s="38">
        <f t="shared" si="4"/>
        <v>0</v>
      </c>
      <c r="M38" s="38" t="str">
        <f t="shared" si="5"/>
        <v/>
      </c>
      <c r="N38" s="38">
        <f t="shared" si="6"/>
        <v>0</v>
      </c>
      <c r="O38" s="6"/>
      <c r="P38" s="38" t="str">
        <f t="shared" si="0"/>
        <v/>
      </c>
      <c r="Q38" s="38">
        <f t="shared" si="1"/>
        <v>0</v>
      </c>
      <c r="R38" s="6"/>
      <c r="S38" s="49" t="str">
        <f t="shared" si="2"/>
        <v/>
      </c>
      <c r="T38" s="12">
        <f t="shared" si="7"/>
        <v>0</v>
      </c>
      <c r="U38" s="12">
        <f t="shared" si="17"/>
        <v>0</v>
      </c>
      <c r="X38" s="12">
        <f t="shared" si="8"/>
        <v>0</v>
      </c>
      <c r="Y38" s="12">
        <f t="shared" si="9"/>
        <v>0</v>
      </c>
      <c r="Z38" s="12">
        <f t="shared" si="10"/>
        <v>0</v>
      </c>
      <c r="AA38" s="12">
        <f t="shared" si="11"/>
        <v>0</v>
      </c>
      <c r="AC38" s="12">
        <f t="shared" si="12"/>
        <v>0</v>
      </c>
      <c r="AD38" s="12">
        <f t="shared" si="13"/>
        <v>0</v>
      </c>
      <c r="AE38" s="12">
        <f t="shared" si="32"/>
        <v>0</v>
      </c>
      <c r="AF38" s="12">
        <f t="shared" si="14"/>
        <v>0</v>
      </c>
      <c r="AG38" s="44">
        <v>0</v>
      </c>
      <c r="AH38" s="44">
        <f t="shared" si="15"/>
        <v>0</v>
      </c>
      <c r="AI38" s="12">
        <f t="shared" si="16"/>
        <v>0</v>
      </c>
    </row>
    <row r="39" spans="2:35" ht="14.25" customHeight="1" thickBot="1" x14ac:dyDescent="0.3">
      <c r="B39" s="24" t="str">
        <f>IF($G39=7,Inscrição!B43,"")</f>
        <v/>
      </c>
      <c r="C39" s="46" t="str">
        <f>IF($G39=7,Inscrição!C43,"")</f>
        <v/>
      </c>
      <c r="D39" s="24" t="str">
        <f>IF($G39=7,Inscrição!F43,"")</f>
        <v/>
      </c>
      <c r="E39" s="24" t="str">
        <f>IF($G39=7,Inscrição!G43,"")</f>
        <v/>
      </c>
      <c r="F39" s="24" t="str">
        <f>IF($G39=7,Inscrição!J43,"")</f>
        <v/>
      </c>
      <c r="G39" s="24">
        <f>Inscrição!K43</f>
        <v>6</v>
      </c>
      <c r="H39" s="24"/>
      <c r="I39" s="137"/>
      <c r="J39" s="42" t="str">
        <f t="shared" ref="J39" si="40">I38</f>
        <v>N</v>
      </c>
      <c r="K39" s="28" t="s">
        <v>95</v>
      </c>
      <c r="L39" s="38">
        <f t="shared" si="4"/>
        <v>0</v>
      </c>
      <c r="M39" s="38" t="str">
        <f t="shared" si="5"/>
        <v/>
      </c>
      <c r="N39" s="38">
        <f t="shared" si="6"/>
        <v>0</v>
      </c>
      <c r="O39" s="32"/>
      <c r="P39" s="38" t="str">
        <f t="shared" si="0"/>
        <v/>
      </c>
      <c r="Q39" s="38">
        <f t="shared" si="1"/>
        <v>0</v>
      </c>
      <c r="R39" s="32"/>
      <c r="S39" s="51" t="str">
        <f t="shared" si="2"/>
        <v/>
      </c>
      <c r="T39" s="12">
        <f t="shared" si="7"/>
        <v>0</v>
      </c>
      <c r="U39" s="12">
        <f t="shared" si="17"/>
        <v>0</v>
      </c>
      <c r="X39" s="12">
        <f t="shared" si="8"/>
        <v>0</v>
      </c>
      <c r="Y39" s="12">
        <f t="shared" si="9"/>
        <v>0</v>
      </c>
      <c r="Z39" s="12">
        <f t="shared" si="10"/>
        <v>0</v>
      </c>
      <c r="AA39" s="12">
        <f t="shared" si="11"/>
        <v>0</v>
      </c>
      <c r="AC39" s="12">
        <f t="shared" si="12"/>
        <v>0</v>
      </c>
      <c r="AD39" s="12">
        <f t="shared" si="13"/>
        <v>0</v>
      </c>
      <c r="AE39" s="12">
        <f t="shared" si="32"/>
        <v>0</v>
      </c>
      <c r="AF39" s="12">
        <f t="shared" si="14"/>
        <v>0</v>
      </c>
      <c r="AG39" s="44">
        <v>0</v>
      </c>
      <c r="AH39" s="44">
        <f t="shared" si="15"/>
        <v>0</v>
      </c>
      <c r="AI39" s="12">
        <f t="shared" si="16"/>
        <v>0</v>
      </c>
    </row>
    <row r="40" spans="2:35" ht="14.25" customHeight="1" x14ac:dyDescent="0.25">
      <c r="B40" s="24" t="str">
        <f>IF($G40=7,Inscrição!B44,"")</f>
        <v/>
      </c>
      <c r="C40" s="46" t="str">
        <f>IF($G40=7,Inscrição!C44,"")</f>
        <v/>
      </c>
      <c r="D40" s="24" t="str">
        <f>IF($G40=7,Inscrição!F44,"")</f>
        <v/>
      </c>
      <c r="E40" s="24" t="str">
        <f>IF($G40=7,Inscrição!G44,"")</f>
        <v/>
      </c>
      <c r="F40" s="24" t="str">
        <f>IF($G40=7,Inscrição!J44,"")</f>
        <v/>
      </c>
      <c r="G40" s="24">
        <f>Inscrição!K44</f>
        <v>6</v>
      </c>
      <c r="H40" s="24"/>
    </row>
    <row r="41" spans="2:35" ht="14.25" customHeight="1" x14ac:dyDescent="0.25">
      <c r="B41" s="24" t="str">
        <f>IF($G41=7,Inscrição!B45,"")</f>
        <v/>
      </c>
      <c r="C41" s="46" t="str">
        <f>IF($G41=7,Inscrição!C45,"")</f>
        <v/>
      </c>
      <c r="D41" s="24" t="str">
        <f>IF($G41=7,Inscrição!F45,"")</f>
        <v/>
      </c>
      <c r="E41" s="24" t="str">
        <f>IF($G41=7,Inscrição!G45,"")</f>
        <v/>
      </c>
      <c r="F41" s="24" t="str">
        <f>IF($G41=7,Inscrição!J45,"")</f>
        <v/>
      </c>
      <c r="G41" s="24">
        <f>Inscrição!K45</f>
        <v>6</v>
      </c>
      <c r="H41" s="24"/>
    </row>
    <row r="42" spans="2:35" ht="14.25" customHeight="1" x14ac:dyDescent="0.25">
      <c r="B42" s="24" t="str">
        <f>IF($G42=7,Inscrição!B46,"")</f>
        <v/>
      </c>
      <c r="C42" s="46" t="str">
        <f>IF($G42=7,Inscrição!C46,"")</f>
        <v/>
      </c>
      <c r="D42" s="24" t="str">
        <f>IF($G42=7,Inscrição!F46,"")</f>
        <v/>
      </c>
      <c r="E42" s="24" t="str">
        <f>IF($G42=7,Inscrição!G46,"")</f>
        <v/>
      </c>
      <c r="F42" s="24" t="str">
        <f>IF($G42=7,Inscrição!J46,"")</f>
        <v/>
      </c>
      <c r="G42" s="24">
        <f>Inscrição!K46</f>
        <v>6</v>
      </c>
      <c r="H42" s="24"/>
    </row>
    <row r="43" spans="2:35" ht="14.25" customHeight="1" x14ac:dyDescent="0.25">
      <c r="B43" s="24" t="str">
        <f>IF($G43=7,Inscrição!B47,"")</f>
        <v/>
      </c>
      <c r="C43" s="46" t="str">
        <f>IF($G43=7,Inscrição!C47,"")</f>
        <v/>
      </c>
      <c r="D43" s="24" t="str">
        <f>IF($G43=7,Inscrição!F47,"")</f>
        <v/>
      </c>
      <c r="E43" s="24" t="str">
        <f>IF($G43=7,Inscrição!G47,"")</f>
        <v/>
      </c>
      <c r="F43" s="24" t="str">
        <f>IF($G43=7,Inscrição!J47,"")</f>
        <v/>
      </c>
      <c r="G43" s="24">
        <f>Inscrição!K47</f>
        <v>6</v>
      </c>
      <c r="H43" s="24"/>
    </row>
    <row r="44" spans="2:35" ht="14.25" customHeight="1" x14ac:dyDescent="0.25">
      <c r="B44" s="24" t="str">
        <f>IF($G44=7,Inscrição!B48,"")</f>
        <v/>
      </c>
      <c r="C44" s="46" t="str">
        <f>IF($G44=7,Inscrição!C48,"")</f>
        <v/>
      </c>
      <c r="D44" s="24" t="str">
        <f>IF($G44=7,Inscrição!F48,"")</f>
        <v/>
      </c>
      <c r="E44" s="24" t="str">
        <f>IF($G44=7,Inscrição!G48,"")</f>
        <v/>
      </c>
      <c r="F44" s="24" t="str">
        <f>IF($G44=7,Inscrição!J48,"")</f>
        <v/>
      </c>
      <c r="G44" s="24">
        <f>Inscrição!K48</f>
        <v>6</v>
      </c>
      <c r="H44" s="24"/>
    </row>
    <row r="45" spans="2:35" ht="14.25" customHeight="1" x14ac:dyDescent="0.25">
      <c r="B45" s="24" t="str">
        <f>IF($G45=7,Inscrição!B49,"")</f>
        <v/>
      </c>
      <c r="C45" s="46" t="str">
        <f>IF($G45=7,Inscrição!C49,"")</f>
        <v/>
      </c>
      <c r="D45" s="24" t="str">
        <f>IF($G45=7,Inscrição!F49,"")</f>
        <v/>
      </c>
      <c r="E45" s="24" t="str">
        <f>IF($G45=7,Inscrição!G49,"")</f>
        <v/>
      </c>
      <c r="F45" s="24" t="str">
        <f>IF($G45=7,Inscrição!J49,"")</f>
        <v/>
      </c>
      <c r="G45" s="24">
        <f>Inscrição!K49</f>
        <v>6</v>
      </c>
      <c r="H45" s="24"/>
    </row>
    <row r="46" spans="2:35" ht="14.25" customHeight="1" x14ac:dyDescent="0.25">
      <c r="B46" s="24" t="str">
        <f>IF($G46=7,Inscrição!B50,"")</f>
        <v/>
      </c>
      <c r="C46" s="46" t="str">
        <f>IF($G46=7,Inscrição!C50,"")</f>
        <v/>
      </c>
      <c r="D46" s="24" t="str">
        <f>IF($G46=7,Inscrição!F50,"")</f>
        <v/>
      </c>
      <c r="E46" s="24" t="str">
        <f>IF($G46=7,Inscrição!G50,"")</f>
        <v/>
      </c>
      <c r="F46" s="24" t="str">
        <f>IF($G46=7,Inscrição!J50,"")</f>
        <v/>
      </c>
      <c r="G46" s="24">
        <f>Inscrição!K50</f>
        <v>6</v>
      </c>
      <c r="H46" s="24"/>
    </row>
    <row r="47" spans="2:35" ht="14.25" customHeight="1" x14ac:dyDescent="0.25">
      <c r="B47" s="24" t="str">
        <f>IF($G47=7,Inscrição!B51,"")</f>
        <v/>
      </c>
      <c r="C47" s="46" t="str">
        <f>IF($G47=7,Inscrição!C51,"")</f>
        <v/>
      </c>
      <c r="D47" s="24" t="str">
        <f>IF($G47=7,Inscrição!F51,"")</f>
        <v/>
      </c>
      <c r="E47" s="24" t="str">
        <f>IF($G47=7,Inscrição!G51,"")</f>
        <v/>
      </c>
      <c r="F47" s="24" t="str">
        <f>IF($G47=7,Inscrição!J51,"")</f>
        <v/>
      </c>
      <c r="G47" s="24">
        <f>Inscrição!K51</f>
        <v>6</v>
      </c>
      <c r="H47" s="24"/>
    </row>
    <row r="48" spans="2:35" ht="14.25" customHeight="1" x14ac:dyDescent="0.25">
      <c r="B48" s="24" t="str">
        <f>IF($G48=7,Inscrição!B52,"")</f>
        <v/>
      </c>
      <c r="C48" s="46" t="str">
        <f>IF($G48=7,Inscrição!C52,"")</f>
        <v/>
      </c>
      <c r="D48" s="24" t="str">
        <f>IF($G48=7,Inscrição!F52,"")</f>
        <v/>
      </c>
      <c r="E48" s="24" t="str">
        <f>IF($G48=7,Inscrição!G52,"")</f>
        <v/>
      </c>
      <c r="F48" s="24" t="str">
        <f>IF($G48=7,Inscrição!J52,"")</f>
        <v/>
      </c>
      <c r="G48" s="24">
        <f>Inscrição!K52</f>
        <v>6</v>
      </c>
      <c r="H48" s="24"/>
    </row>
    <row r="49" spans="2:8" ht="14.25" customHeight="1" x14ac:dyDescent="0.25">
      <c r="B49" s="24" t="str">
        <f>IF($G49=7,Inscrição!B53,"")</f>
        <v/>
      </c>
      <c r="C49" s="46" t="str">
        <f>IF($G49=7,Inscrição!C53,"")</f>
        <v/>
      </c>
      <c r="D49" s="24" t="str">
        <f>IF($G49=7,Inscrição!F53,"")</f>
        <v/>
      </c>
      <c r="E49" s="24" t="str">
        <f>IF($G49=7,Inscrição!G53,"")</f>
        <v/>
      </c>
      <c r="F49" s="24" t="str">
        <f>IF($G49=7,Inscrição!J53,"")</f>
        <v/>
      </c>
      <c r="G49" s="24">
        <f>Inscrição!K53</f>
        <v>6</v>
      </c>
      <c r="H49" s="24"/>
    </row>
    <row r="50" spans="2:8" ht="14.25" customHeight="1" x14ac:dyDescent="0.25">
      <c r="B50" s="24" t="str">
        <f>IF($G50=7,Inscrição!B54,"")</f>
        <v/>
      </c>
      <c r="C50" s="46" t="str">
        <f>IF($G50=7,Inscrição!C54,"")</f>
        <v/>
      </c>
      <c r="D50" s="24" t="str">
        <f>IF($G50=7,Inscrição!F54,"")</f>
        <v/>
      </c>
      <c r="E50" s="24" t="str">
        <f>IF($G50=7,Inscrição!G54,"")</f>
        <v/>
      </c>
      <c r="F50" s="24" t="str">
        <f>IF($G50=7,Inscrição!J54,"")</f>
        <v/>
      </c>
      <c r="G50" s="24">
        <f>Inscrição!K54</f>
        <v>6</v>
      </c>
      <c r="H50" s="24"/>
    </row>
    <row r="51" spans="2:8" ht="14.25" customHeight="1" x14ac:dyDescent="0.25">
      <c r="B51" s="24" t="str">
        <f>IF($G51=7,Inscrição!B55,"")</f>
        <v/>
      </c>
      <c r="C51" s="46" t="str">
        <f>IF($G51=7,Inscrição!C55,"")</f>
        <v/>
      </c>
      <c r="D51" s="24" t="str">
        <f>IF($G51=7,Inscrição!F55,"")</f>
        <v/>
      </c>
      <c r="E51" s="24" t="str">
        <f>IF($G51=7,Inscrição!G55,"")</f>
        <v/>
      </c>
      <c r="F51" s="24" t="str">
        <f>IF($G51=7,Inscrição!J55,"")</f>
        <v/>
      </c>
      <c r="G51" s="24">
        <f>Inscrição!K55</f>
        <v>6</v>
      </c>
      <c r="H51" s="24"/>
    </row>
    <row r="52" spans="2:8" ht="14.25" customHeight="1" x14ac:dyDescent="0.25">
      <c r="B52" s="24" t="str">
        <f>IF($G52=7,Inscrição!B56,"")</f>
        <v/>
      </c>
      <c r="C52" s="46" t="str">
        <f>IF($G52=7,Inscrição!C56,"")</f>
        <v/>
      </c>
      <c r="D52" s="24" t="str">
        <f>IF($G52=7,Inscrição!F56,"")</f>
        <v/>
      </c>
      <c r="E52" s="24" t="str">
        <f>IF($G52=7,Inscrição!G56,"")</f>
        <v/>
      </c>
      <c r="F52" s="24" t="str">
        <f>IF($G52=7,Inscrição!J56,"")</f>
        <v/>
      </c>
      <c r="G52" s="24">
        <f>Inscrição!K56</f>
        <v>6</v>
      </c>
      <c r="H52" s="24"/>
    </row>
    <row r="53" spans="2:8" ht="14.25" customHeight="1" x14ac:dyDescent="0.25">
      <c r="B53" s="24" t="str">
        <f>IF($G53=7,Inscrição!B57,"")</f>
        <v/>
      </c>
      <c r="C53" s="46" t="str">
        <f>IF($G53=7,Inscrição!C57,"")</f>
        <v/>
      </c>
      <c r="D53" s="24" t="str">
        <f>IF($G53=7,Inscrição!F57,"")</f>
        <v/>
      </c>
      <c r="E53" s="24" t="str">
        <f>IF($G53=7,Inscrição!G57,"")</f>
        <v/>
      </c>
      <c r="F53" s="24" t="str">
        <f>IF($G53=7,Inscrição!J57,"")</f>
        <v/>
      </c>
      <c r="G53" s="24">
        <f>Inscrição!K57</f>
        <v>6</v>
      </c>
      <c r="H53" s="24"/>
    </row>
    <row r="54" spans="2:8" ht="14.25" customHeight="1" x14ac:dyDescent="0.25">
      <c r="B54" s="24" t="str">
        <f>IF($G54=7,Inscrição!B58,"")</f>
        <v/>
      </c>
      <c r="C54" s="46" t="str">
        <f>IF($G54=7,Inscrição!C58,"")</f>
        <v/>
      </c>
      <c r="D54" s="24" t="str">
        <f>IF($G54=7,Inscrição!F58,"")</f>
        <v/>
      </c>
      <c r="E54" s="24" t="str">
        <f>IF($G54=7,Inscrição!G58,"")</f>
        <v/>
      </c>
      <c r="F54" s="24" t="str">
        <f>IF($G54=7,Inscrição!J58,"")</f>
        <v/>
      </c>
      <c r="G54" s="24">
        <f>Inscrição!K58</f>
        <v>6</v>
      </c>
      <c r="H54" s="24"/>
    </row>
    <row r="55" spans="2:8" ht="14.25" customHeight="1" x14ac:dyDescent="0.25">
      <c r="B55" s="24" t="str">
        <f>IF($G55=7,Inscrição!B59,"")</f>
        <v/>
      </c>
      <c r="C55" s="46" t="str">
        <f>IF($G55=7,Inscrição!C59,"")</f>
        <v/>
      </c>
      <c r="D55" s="24" t="str">
        <f>IF($G55=7,Inscrição!F59,"")</f>
        <v/>
      </c>
      <c r="E55" s="24" t="str">
        <f>IF($G55=7,Inscrição!G59,"")</f>
        <v/>
      </c>
      <c r="F55" s="24" t="str">
        <f>IF($G55=7,Inscrição!J59,"")</f>
        <v/>
      </c>
      <c r="G55" s="24">
        <f>Inscrição!K59</f>
        <v>6</v>
      </c>
      <c r="H55" s="24"/>
    </row>
    <row r="56" spans="2:8" ht="14.25" customHeight="1" x14ac:dyDescent="0.25">
      <c r="B56" s="24" t="str">
        <f>IF($G56=7,Inscrição!B60,"")</f>
        <v/>
      </c>
      <c r="C56" s="46" t="str">
        <f>IF($G56=7,Inscrição!C60,"")</f>
        <v/>
      </c>
      <c r="D56" s="24" t="str">
        <f>IF($G56=7,Inscrição!F60,"")</f>
        <v/>
      </c>
      <c r="E56" s="24" t="str">
        <f>IF($G56=7,Inscrição!G60,"")</f>
        <v/>
      </c>
      <c r="F56" s="24" t="str">
        <f>IF($G56=7,Inscrição!J60,"")</f>
        <v/>
      </c>
      <c r="G56" s="24">
        <f>Inscrição!K60</f>
        <v>6</v>
      </c>
      <c r="H56" s="24"/>
    </row>
    <row r="57" spans="2:8" ht="14.25" customHeight="1" x14ac:dyDescent="0.25">
      <c r="B57" s="24" t="str">
        <f>IF($G57=7,Inscrição!B61,"")</f>
        <v/>
      </c>
      <c r="C57" s="46" t="str">
        <f>IF($G57=7,Inscrição!C61,"")</f>
        <v/>
      </c>
      <c r="D57" s="24" t="str">
        <f>IF($G57=7,Inscrição!F61,"")</f>
        <v/>
      </c>
      <c r="E57" s="24" t="str">
        <f>IF($G57=7,Inscrição!G61,"")</f>
        <v/>
      </c>
      <c r="F57" s="24" t="str">
        <f>IF($G57=7,Inscrição!J61,"")</f>
        <v/>
      </c>
      <c r="G57" s="24">
        <f>Inscrição!K61</f>
        <v>6</v>
      </c>
      <c r="H57" s="24"/>
    </row>
    <row r="58" spans="2:8" ht="14.25" customHeight="1" x14ac:dyDescent="0.25">
      <c r="B58" s="24" t="str">
        <f>IF($G58=7,Inscrição!B62,"")</f>
        <v/>
      </c>
      <c r="C58" s="46" t="str">
        <f>IF($G58=7,Inscrição!C62,"")</f>
        <v/>
      </c>
      <c r="D58" s="24" t="str">
        <f>IF($G58=7,Inscrição!F62,"")</f>
        <v/>
      </c>
      <c r="E58" s="24" t="str">
        <f>IF($G58=7,Inscrição!G62,"")</f>
        <v/>
      </c>
      <c r="F58" s="24" t="str">
        <f>IF($G58=7,Inscrição!J62,"")</f>
        <v/>
      </c>
      <c r="G58" s="24">
        <f>Inscrição!K62</f>
        <v>6</v>
      </c>
      <c r="H58" s="24"/>
    </row>
    <row r="59" spans="2:8" x14ac:dyDescent="0.25">
      <c r="B59" s="24" t="str">
        <f>IF($G59=7,Inscrição!B63,"")</f>
        <v/>
      </c>
      <c r="C59" s="46" t="str">
        <f>IF($G59=7,Inscrição!C63,"")</f>
        <v/>
      </c>
      <c r="D59" s="24" t="str">
        <f>IF($G59=7,Inscrição!F63,"")</f>
        <v/>
      </c>
      <c r="E59" s="24" t="str">
        <f>IF($G59=7,Inscrição!G63,"")</f>
        <v/>
      </c>
      <c r="F59" s="24" t="str">
        <f>IF($G59=7,Inscrição!J63,"")</f>
        <v/>
      </c>
      <c r="G59" s="24">
        <f>Inscrição!K63</f>
        <v>6</v>
      </c>
      <c r="H59" s="24"/>
    </row>
    <row r="60" spans="2:8" x14ac:dyDescent="0.25">
      <c r="B60" s="24" t="str">
        <f>IF($G60=7,Inscrição!B64,"")</f>
        <v/>
      </c>
      <c r="C60" s="46" t="str">
        <f>IF($G60=7,Inscrição!C64,"")</f>
        <v/>
      </c>
      <c r="D60" s="24" t="str">
        <f>IF($G60=7,Inscrição!F64,"")</f>
        <v/>
      </c>
      <c r="E60" s="24" t="str">
        <f>IF($G60=7,Inscrição!G64,"")</f>
        <v/>
      </c>
      <c r="F60" s="24" t="str">
        <f>IF($G60=7,Inscrição!J64,"")</f>
        <v/>
      </c>
      <c r="G60" s="24">
        <f>Inscrição!K64</f>
        <v>6</v>
      </c>
      <c r="H60" s="24"/>
    </row>
    <row r="61" spans="2:8" x14ac:dyDescent="0.25">
      <c r="B61" s="24" t="str">
        <f>IF($G61=7,Inscrição!B65,"")</f>
        <v/>
      </c>
      <c r="C61" s="46" t="str">
        <f>IF($G61=7,Inscrição!C65,"")</f>
        <v/>
      </c>
      <c r="D61" s="24" t="str">
        <f>IF($G61=7,Inscrição!F65,"")</f>
        <v/>
      </c>
      <c r="E61" s="24" t="str">
        <f>IF($G61=7,Inscrição!G65,"")</f>
        <v/>
      </c>
      <c r="F61" s="24" t="str">
        <f>IF($G61=7,Inscrição!J65,"")</f>
        <v/>
      </c>
      <c r="G61" s="24">
        <f>Inscrição!K65</f>
        <v>6</v>
      </c>
      <c r="H61" s="24"/>
    </row>
    <row r="62" spans="2:8" x14ac:dyDescent="0.25">
      <c r="B62" s="24" t="str">
        <f>IF($G62=7,Inscrição!B66,"")</f>
        <v/>
      </c>
      <c r="C62" s="46" t="str">
        <f>IF($G62=7,Inscrição!C66,"")</f>
        <v/>
      </c>
      <c r="D62" s="24" t="str">
        <f>IF($G62=7,Inscrição!F66,"")</f>
        <v/>
      </c>
      <c r="E62" s="24" t="str">
        <f>IF($G62=7,Inscrição!G66,"")</f>
        <v/>
      </c>
      <c r="F62" s="24" t="str">
        <f>IF($G62=7,Inscrição!J66,"")</f>
        <v/>
      </c>
      <c r="G62" s="24">
        <f>Inscrição!K66</f>
        <v>6</v>
      </c>
      <c r="H62" s="24"/>
    </row>
    <row r="63" spans="2:8" x14ac:dyDescent="0.25">
      <c r="B63" s="24" t="str">
        <f>IF($G63=7,Inscrição!B67,"")</f>
        <v/>
      </c>
      <c r="C63" s="46" t="str">
        <f>IF($G63=7,Inscrição!C67,"")</f>
        <v/>
      </c>
      <c r="D63" s="24" t="str">
        <f>IF($G63=7,Inscrição!F67,"")</f>
        <v/>
      </c>
      <c r="E63" s="24" t="str">
        <f>IF($G63=7,Inscrição!G67,"")</f>
        <v/>
      </c>
      <c r="F63" s="24" t="str">
        <f>IF($G63=7,Inscrição!J67,"")</f>
        <v/>
      </c>
      <c r="G63" s="24">
        <f>Inscrição!K67</f>
        <v>6</v>
      </c>
      <c r="H63" s="24"/>
    </row>
    <row r="64" spans="2:8" x14ac:dyDescent="0.25">
      <c r="B64" s="24" t="str">
        <f>IF($G64=7,Inscrição!B68,"")</f>
        <v/>
      </c>
      <c r="C64" s="46" t="str">
        <f>IF($G64=7,Inscrição!C68,"")</f>
        <v/>
      </c>
      <c r="D64" s="24" t="str">
        <f>IF($G64=7,Inscrição!F68,"")</f>
        <v/>
      </c>
      <c r="E64" s="24" t="str">
        <f>IF($G64=7,Inscrição!G68,"")</f>
        <v/>
      </c>
      <c r="F64" s="24" t="str">
        <f>IF($G64=7,Inscrição!J68,"")</f>
        <v/>
      </c>
      <c r="G64" s="24">
        <f>Inscrição!K68</f>
        <v>6</v>
      </c>
      <c r="H64" s="24"/>
    </row>
    <row r="65" spans="2:8" x14ac:dyDescent="0.25">
      <c r="B65" s="24" t="str">
        <f>IF($G65=7,Inscrição!B69,"")</f>
        <v/>
      </c>
      <c r="C65" s="46" t="str">
        <f>IF($G65=7,Inscrição!C69,"")</f>
        <v/>
      </c>
      <c r="D65" s="24" t="str">
        <f>IF($G65=7,Inscrição!F69,"")</f>
        <v/>
      </c>
      <c r="E65" s="24" t="str">
        <f>IF($G65=7,Inscrição!G69,"")</f>
        <v/>
      </c>
      <c r="F65" s="24" t="str">
        <f>IF($G65=7,Inscrição!J69,"")</f>
        <v/>
      </c>
      <c r="G65" s="24">
        <f>Inscrição!K69</f>
        <v>6</v>
      </c>
      <c r="H65" s="24"/>
    </row>
    <row r="66" spans="2:8" x14ac:dyDescent="0.25">
      <c r="B66" s="24" t="str">
        <f>IF($G66=7,Inscrição!B70,"")</f>
        <v/>
      </c>
      <c r="C66" s="46" t="str">
        <f>IF($G66=7,Inscrição!C70,"")</f>
        <v/>
      </c>
      <c r="D66" s="24" t="str">
        <f>IF($G66=7,Inscrição!F70,"")</f>
        <v/>
      </c>
      <c r="E66" s="24" t="str">
        <f>IF($G66=7,Inscrição!G70,"")</f>
        <v/>
      </c>
      <c r="F66" s="24" t="str">
        <f>IF($G66=7,Inscrição!J70,"")</f>
        <v/>
      </c>
      <c r="G66" s="24">
        <f>Inscrição!K70</f>
        <v>6</v>
      </c>
      <c r="H66" s="24"/>
    </row>
    <row r="67" spans="2:8" x14ac:dyDescent="0.25">
      <c r="B67" s="24" t="str">
        <f>IF($G67=7,Inscrição!B71,"")</f>
        <v/>
      </c>
      <c r="C67" s="46" t="str">
        <f>IF($G67=7,Inscrição!C71,"")</f>
        <v/>
      </c>
      <c r="D67" s="24" t="str">
        <f>IF($G67=7,Inscrição!F71,"")</f>
        <v/>
      </c>
      <c r="E67" s="24" t="str">
        <f>IF($G67=7,Inscrição!G71,"")</f>
        <v/>
      </c>
      <c r="F67" s="24" t="str">
        <f>IF($G67=7,Inscrição!J71,"")</f>
        <v/>
      </c>
      <c r="G67" s="24">
        <f>Inscrição!K71</f>
        <v>6</v>
      </c>
      <c r="H67" s="24"/>
    </row>
    <row r="68" spans="2:8" x14ac:dyDescent="0.25">
      <c r="B68" s="24" t="str">
        <f>IF($G68=7,Inscrição!B72,"")</f>
        <v/>
      </c>
      <c r="C68" s="46" t="str">
        <f>IF($G68=7,Inscrição!C72,"")</f>
        <v/>
      </c>
      <c r="D68" s="24" t="str">
        <f>IF($G68=7,Inscrição!F72,"")</f>
        <v/>
      </c>
      <c r="E68" s="24" t="str">
        <f>IF($G68=7,Inscrição!G72,"")</f>
        <v/>
      </c>
      <c r="F68" s="24" t="str">
        <f>IF($G68=7,Inscrição!J72,"")</f>
        <v/>
      </c>
      <c r="G68" s="24">
        <f>Inscrição!K72</f>
        <v>6</v>
      </c>
      <c r="H68" s="24"/>
    </row>
    <row r="69" spans="2:8" x14ac:dyDescent="0.25">
      <c r="B69" s="24" t="str">
        <f>IF($G69=7,Inscrição!B73,"")</f>
        <v/>
      </c>
      <c r="C69" s="46" t="str">
        <f>IF($G69=7,Inscrição!C73,"")</f>
        <v/>
      </c>
      <c r="D69" s="24" t="str">
        <f>IF($G69=7,Inscrição!F73,"")</f>
        <v/>
      </c>
      <c r="E69" s="24" t="str">
        <f>IF($G69=7,Inscrição!G73,"")</f>
        <v/>
      </c>
      <c r="F69" s="24" t="str">
        <f>IF($G69=7,Inscrição!J73,"")</f>
        <v/>
      </c>
      <c r="G69" s="24">
        <f>Inscrição!K73</f>
        <v>6</v>
      </c>
      <c r="H69" s="24"/>
    </row>
    <row r="70" spans="2:8" x14ac:dyDescent="0.25">
      <c r="B70" s="24" t="str">
        <f>IF($G70=7,Inscrição!B74,"")</f>
        <v/>
      </c>
      <c r="C70" s="46" t="str">
        <f>IF($G70=7,Inscrição!C74,"")</f>
        <v/>
      </c>
      <c r="D70" s="24" t="str">
        <f>IF($G70=7,Inscrição!F74,"")</f>
        <v/>
      </c>
      <c r="E70" s="24" t="str">
        <f>IF($G70=7,Inscrição!G74,"")</f>
        <v/>
      </c>
      <c r="F70" s="24" t="str">
        <f>IF($G70=7,Inscrição!J74,"")</f>
        <v/>
      </c>
      <c r="G70" s="24">
        <f>Inscrição!K74</f>
        <v>6</v>
      </c>
      <c r="H70" s="24"/>
    </row>
    <row r="71" spans="2:8" x14ac:dyDescent="0.25">
      <c r="B71" s="24" t="str">
        <f>IF($G71=7,Inscrição!B75,"")</f>
        <v/>
      </c>
      <c r="C71" s="46" t="str">
        <f>IF($G71=7,Inscrição!C75,"")</f>
        <v/>
      </c>
      <c r="D71" s="24" t="str">
        <f>IF($G71=7,Inscrição!F75,"")</f>
        <v/>
      </c>
      <c r="E71" s="24" t="str">
        <f>IF($G71=7,Inscrição!G75,"")</f>
        <v/>
      </c>
      <c r="F71" s="24" t="str">
        <f>IF($G71=7,Inscrição!J75,"")</f>
        <v/>
      </c>
      <c r="G71" s="24">
        <f>Inscrição!K75</f>
        <v>6</v>
      </c>
      <c r="H71" s="24"/>
    </row>
    <row r="72" spans="2:8" x14ac:dyDescent="0.25">
      <c r="B72" s="24" t="str">
        <f>IF($G72=7,Inscrição!B76,"")</f>
        <v/>
      </c>
      <c r="C72" s="46" t="str">
        <f>IF($G72=7,Inscrição!C76,"")</f>
        <v/>
      </c>
      <c r="D72" s="24" t="str">
        <f>IF($G72=7,Inscrição!F76,"")</f>
        <v/>
      </c>
      <c r="E72" s="24" t="str">
        <f>IF($G72=7,Inscrição!G76,"")</f>
        <v/>
      </c>
      <c r="F72" s="24" t="str">
        <f>IF($G72=7,Inscrição!J76,"")</f>
        <v/>
      </c>
      <c r="G72" s="24">
        <f>Inscrição!K76</f>
        <v>6</v>
      </c>
      <c r="H72" s="24"/>
    </row>
    <row r="73" spans="2:8" x14ac:dyDescent="0.25">
      <c r="B73" s="24" t="str">
        <f>IF($G73=7,Inscrição!B77,"")</f>
        <v/>
      </c>
      <c r="C73" s="46" t="str">
        <f>IF($G73=7,Inscrição!C77,"")</f>
        <v/>
      </c>
      <c r="D73" s="24" t="str">
        <f>IF($G73=7,Inscrição!F77,"")</f>
        <v/>
      </c>
      <c r="E73" s="24" t="str">
        <f>IF($G73=7,Inscrição!G77,"")</f>
        <v/>
      </c>
      <c r="F73" s="24" t="str">
        <f>IF($G73=7,Inscrição!J77,"")</f>
        <v/>
      </c>
      <c r="G73" s="24">
        <f>Inscrição!K77</f>
        <v>6</v>
      </c>
      <c r="H73" s="24"/>
    </row>
    <row r="74" spans="2:8" x14ac:dyDescent="0.25">
      <c r="B74" s="24" t="str">
        <f>IF($G74=7,Inscrição!B78,"")</f>
        <v/>
      </c>
      <c r="C74" s="46" t="str">
        <f>IF($G74=7,Inscrição!C78,"")</f>
        <v/>
      </c>
      <c r="D74" s="24" t="str">
        <f>IF($G74=7,Inscrição!F78,"")</f>
        <v/>
      </c>
      <c r="E74" s="24" t="str">
        <f>IF($G74=7,Inscrição!G78,"")</f>
        <v/>
      </c>
      <c r="F74" s="24" t="str">
        <f>IF($G74=7,Inscrição!J78,"")</f>
        <v/>
      </c>
      <c r="G74" s="24">
        <f>Inscrição!K78</f>
        <v>6</v>
      </c>
      <c r="H74" s="24"/>
    </row>
    <row r="75" spans="2:8" x14ac:dyDescent="0.25">
      <c r="B75" s="24" t="str">
        <f>IF($G75=7,Inscrição!B79,"")</f>
        <v/>
      </c>
      <c r="C75" s="46" t="str">
        <f>IF($G75=7,Inscrição!C79,"")</f>
        <v/>
      </c>
      <c r="D75" s="24" t="str">
        <f>IF($G75=7,Inscrição!F79,"")</f>
        <v/>
      </c>
      <c r="E75" s="24" t="str">
        <f>IF($G75=7,Inscrição!G79,"")</f>
        <v/>
      </c>
      <c r="F75" s="24" t="str">
        <f>IF($G75=7,Inscrição!J79,"")</f>
        <v/>
      </c>
      <c r="G75" s="24">
        <f>Inscrição!K79</f>
        <v>6</v>
      </c>
      <c r="H75" s="24"/>
    </row>
    <row r="76" spans="2:8" x14ac:dyDescent="0.25">
      <c r="B76" s="24" t="str">
        <f>IF($G76=7,Inscrição!B80,"")</f>
        <v/>
      </c>
      <c r="C76" s="46" t="str">
        <f>IF($G76=7,Inscrição!C80,"")</f>
        <v/>
      </c>
      <c r="D76" s="24" t="str">
        <f>IF($G76=7,Inscrição!F80,"")</f>
        <v/>
      </c>
      <c r="E76" s="24" t="str">
        <f>IF($G76=7,Inscrição!G80,"")</f>
        <v/>
      </c>
      <c r="F76" s="24" t="str">
        <f>IF($G76=7,Inscrição!J80,"")</f>
        <v/>
      </c>
      <c r="G76" s="24">
        <f>Inscrição!K80</f>
        <v>6</v>
      </c>
      <c r="H76" s="24"/>
    </row>
    <row r="77" spans="2:8" x14ac:dyDescent="0.25">
      <c r="B77" s="24" t="str">
        <f>IF($G77=7,Inscrição!B81,"")</f>
        <v/>
      </c>
      <c r="C77" s="46" t="str">
        <f>IF($G77=7,Inscrição!C81,"")</f>
        <v/>
      </c>
      <c r="D77" s="24" t="str">
        <f>IF($G77=7,Inscrição!F81,"")</f>
        <v/>
      </c>
      <c r="E77" s="24" t="str">
        <f>IF($G77=7,Inscrição!G81,"")</f>
        <v/>
      </c>
      <c r="F77" s="24" t="str">
        <f>IF($G77=7,Inscrição!J81,"")</f>
        <v/>
      </c>
      <c r="G77" s="24">
        <f>Inscrição!K81</f>
        <v>6</v>
      </c>
      <c r="H77" s="24"/>
    </row>
    <row r="78" spans="2:8" x14ac:dyDescent="0.25">
      <c r="B78" s="24" t="str">
        <f>IF($G78=7,Inscrição!B82,"")</f>
        <v/>
      </c>
      <c r="C78" s="46" t="str">
        <f>IF($G78=7,Inscrição!C82,"")</f>
        <v/>
      </c>
      <c r="D78" s="24" t="str">
        <f>IF($G78=7,Inscrição!F82,"")</f>
        <v/>
      </c>
      <c r="E78" s="24" t="str">
        <f>IF($G78=7,Inscrição!G82,"")</f>
        <v/>
      </c>
      <c r="F78" s="24" t="str">
        <f>IF($G78=7,Inscrição!J82,"")</f>
        <v/>
      </c>
      <c r="G78" s="24">
        <f>Inscrição!K82</f>
        <v>6</v>
      </c>
      <c r="H78" s="24"/>
    </row>
    <row r="79" spans="2:8" x14ac:dyDescent="0.25">
      <c r="B79" s="24" t="str">
        <f>IF($G79=7,Inscrição!B83,"")</f>
        <v/>
      </c>
      <c r="C79" s="46" t="str">
        <f>IF($G79=7,Inscrição!C83,"")</f>
        <v/>
      </c>
      <c r="D79" s="24" t="str">
        <f>IF($G79=7,Inscrição!F83,"")</f>
        <v/>
      </c>
      <c r="E79" s="24" t="str">
        <f>IF($G79=7,Inscrição!G83,"")</f>
        <v/>
      </c>
      <c r="F79" s="24" t="str">
        <f>IF($G79=7,Inscrição!J83,"")</f>
        <v/>
      </c>
      <c r="G79" s="24">
        <f>Inscrição!K83</f>
        <v>6</v>
      </c>
      <c r="H79" s="24"/>
    </row>
    <row r="80" spans="2:8" x14ac:dyDescent="0.25">
      <c r="B80" s="24" t="str">
        <f>IF($G80=7,Inscrição!B84,"")</f>
        <v/>
      </c>
      <c r="C80" s="46" t="str">
        <f>IF($G80=7,Inscrição!C84,"")</f>
        <v/>
      </c>
      <c r="D80" s="24" t="str">
        <f>IF($G80=7,Inscrição!F84,"")</f>
        <v/>
      </c>
      <c r="E80" s="24" t="str">
        <f>IF($G80=7,Inscrição!G84,"")</f>
        <v/>
      </c>
      <c r="F80" s="24" t="str">
        <f>IF($G80=7,Inscrição!J84,"")</f>
        <v/>
      </c>
      <c r="G80" s="24">
        <f>Inscrição!K84</f>
        <v>6</v>
      </c>
      <c r="H80" s="24"/>
    </row>
    <row r="81" spans="2:8" x14ac:dyDescent="0.25">
      <c r="B81" s="24" t="str">
        <f>IF($G81=7,Inscrição!B85,"")</f>
        <v/>
      </c>
      <c r="C81" s="46" t="str">
        <f>IF($G81=7,Inscrição!C85,"")</f>
        <v/>
      </c>
      <c r="D81" s="24" t="str">
        <f>IF($G81=7,Inscrição!F85,"")</f>
        <v/>
      </c>
      <c r="E81" s="24" t="str">
        <f>IF($G81=7,Inscrição!G85,"")</f>
        <v/>
      </c>
      <c r="F81" s="24" t="str">
        <f>IF($G81=7,Inscrição!J85,"")</f>
        <v/>
      </c>
      <c r="G81" s="24">
        <f>Inscrição!K85</f>
        <v>6</v>
      </c>
      <c r="H81" s="24"/>
    </row>
    <row r="82" spans="2:8" x14ac:dyDescent="0.25">
      <c r="B82" s="24" t="str">
        <f>IF($G82=7,Inscrição!B86,"")</f>
        <v/>
      </c>
      <c r="C82" s="46" t="str">
        <f>IF($G82=7,Inscrição!C86,"")</f>
        <v/>
      </c>
      <c r="D82" s="24" t="str">
        <f>IF($G82=7,Inscrição!F86,"")</f>
        <v/>
      </c>
      <c r="E82" s="24" t="str">
        <f>IF($G82=7,Inscrição!G86,"")</f>
        <v/>
      </c>
      <c r="F82" s="24" t="str">
        <f>IF($G82=7,Inscrição!J86,"")</f>
        <v/>
      </c>
      <c r="G82" s="24">
        <f>Inscrição!K86</f>
        <v>6</v>
      </c>
      <c r="H82" s="24"/>
    </row>
    <row r="83" spans="2:8" x14ac:dyDescent="0.25">
      <c r="B83" s="24" t="str">
        <f>IF($G83=7,Inscrição!B87,"")</f>
        <v/>
      </c>
      <c r="C83" s="46" t="str">
        <f>IF($G83=7,Inscrição!C87,"")</f>
        <v/>
      </c>
      <c r="D83" s="24" t="str">
        <f>IF($G83=7,Inscrição!F87,"")</f>
        <v/>
      </c>
      <c r="E83" s="24" t="str">
        <f>IF($G83=7,Inscrição!G87,"")</f>
        <v/>
      </c>
      <c r="F83" s="24" t="str">
        <f>IF($G83=7,Inscrição!J87,"")</f>
        <v/>
      </c>
      <c r="G83" s="24">
        <f>Inscrição!K87</f>
        <v>6</v>
      </c>
      <c r="H83" s="24"/>
    </row>
    <row r="84" spans="2:8" x14ac:dyDescent="0.25">
      <c r="B84" s="24" t="str">
        <f>IF($G84=7,Inscrição!B88,"")</f>
        <v/>
      </c>
      <c r="C84" s="46" t="str">
        <f>IF($G84=7,Inscrição!C88,"")</f>
        <v/>
      </c>
      <c r="D84" s="24" t="str">
        <f>IF($G84=7,Inscrição!F88,"")</f>
        <v/>
      </c>
      <c r="E84" s="24" t="str">
        <f>IF($G84=7,Inscrição!G88,"")</f>
        <v/>
      </c>
      <c r="F84" s="24" t="str">
        <f>IF($G84=7,Inscrição!J88,"")</f>
        <v/>
      </c>
      <c r="G84" s="24">
        <f>Inscrição!K88</f>
        <v>6</v>
      </c>
      <c r="H84" s="24"/>
    </row>
    <row r="85" spans="2:8" x14ac:dyDescent="0.25">
      <c r="B85" s="24" t="str">
        <f>IF($G85=7,Inscrição!B89,"")</f>
        <v/>
      </c>
      <c r="C85" s="46" t="str">
        <f>IF($G85=7,Inscrição!C89,"")</f>
        <v/>
      </c>
      <c r="D85" s="24" t="str">
        <f>IF($G85=7,Inscrição!F89,"")</f>
        <v/>
      </c>
      <c r="E85" s="24" t="str">
        <f>IF($G85=7,Inscrição!G89,"")</f>
        <v/>
      </c>
      <c r="F85" s="24" t="str">
        <f>IF($G85=7,Inscrição!J89,"")</f>
        <v/>
      </c>
      <c r="G85" s="24">
        <f>Inscrição!K89</f>
        <v>6</v>
      </c>
      <c r="H85" s="24"/>
    </row>
    <row r="86" spans="2:8" x14ac:dyDescent="0.25">
      <c r="B86" s="24" t="str">
        <f>IF($G86=7,Inscrição!B90,"")</f>
        <v/>
      </c>
      <c r="C86" s="46" t="str">
        <f>IF($G86=7,Inscrição!C90,"")</f>
        <v/>
      </c>
      <c r="D86" s="24" t="str">
        <f>IF($G86=7,Inscrição!F90,"")</f>
        <v/>
      </c>
      <c r="E86" s="24" t="str">
        <f>IF($G86=7,Inscrição!G90,"")</f>
        <v/>
      </c>
      <c r="F86" s="24" t="str">
        <f>IF($G86=7,Inscrição!J90,"")</f>
        <v/>
      </c>
      <c r="G86" s="24">
        <f>Inscrição!K90</f>
        <v>6</v>
      </c>
      <c r="H86" s="24"/>
    </row>
    <row r="87" spans="2:8" x14ac:dyDescent="0.25">
      <c r="B87" s="24" t="str">
        <f>IF($G87=7,Inscrição!B91,"")</f>
        <v/>
      </c>
      <c r="C87" s="46" t="str">
        <f>IF($G87=7,Inscrição!C91,"")</f>
        <v/>
      </c>
      <c r="D87" s="24" t="str">
        <f>IF($G87=7,Inscrição!F91,"")</f>
        <v/>
      </c>
      <c r="E87" s="24" t="str">
        <f>IF($G87=7,Inscrição!G91,"")</f>
        <v/>
      </c>
      <c r="F87" s="24" t="str">
        <f>IF($G87=7,Inscrição!J91,"")</f>
        <v/>
      </c>
      <c r="G87" s="24">
        <f>Inscrição!K91</f>
        <v>6</v>
      </c>
      <c r="H87" s="24"/>
    </row>
    <row r="88" spans="2:8" x14ac:dyDescent="0.25">
      <c r="B88" s="24" t="str">
        <f>IF($G88=7,Inscrição!B92,"")</f>
        <v/>
      </c>
      <c r="C88" s="46" t="str">
        <f>IF($G88=7,Inscrição!C92,"")</f>
        <v/>
      </c>
      <c r="D88" s="24" t="str">
        <f>IF($G88=7,Inscrição!F92,"")</f>
        <v/>
      </c>
      <c r="E88" s="24" t="str">
        <f>IF($G88=7,Inscrição!G92,"")</f>
        <v/>
      </c>
      <c r="F88" s="24" t="str">
        <f>IF($G88=7,Inscrição!J92,"")</f>
        <v/>
      </c>
      <c r="G88" s="24">
        <f>Inscrição!K92</f>
        <v>6</v>
      </c>
      <c r="H88" s="24"/>
    </row>
    <row r="89" spans="2:8" x14ac:dyDescent="0.25">
      <c r="B89" s="24" t="str">
        <f>IF($G89=7,Inscrição!B93,"")</f>
        <v/>
      </c>
      <c r="C89" s="46" t="str">
        <f>IF($G89=7,Inscrição!C93,"")</f>
        <v/>
      </c>
      <c r="D89" s="24" t="str">
        <f>IF($G89=7,Inscrição!F93,"")</f>
        <v/>
      </c>
      <c r="E89" s="24" t="str">
        <f>IF($G89=7,Inscrição!G93,"")</f>
        <v/>
      </c>
      <c r="F89" s="24" t="str">
        <f>IF($G89=7,Inscrição!J93,"")</f>
        <v/>
      </c>
      <c r="G89" s="24">
        <f>Inscrição!K93</f>
        <v>6</v>
      </c>
      <c r="H89" s="24"/>
    </row>
    <row r="90" spans="2:8" x14ac:dyDescent="0.25">
      <c r="B90" s="24" t="str">
        <f>IF($G90=7,Inscrição!B94,"")</f>
        <v/>
      </c>
      <c r="C90" s="46" t="str">
        <f>IF($G90=7,Inscrição!C94,"")</f>
        <v/>
      </c>
      <c r="D90" s="24" t="str">
        <f>IF($G90=7,Inscrição!F94,"")</f>
        <v/>
      </c>
      <c r="E90" s="24" t="str">
        <f>IF($G90=7,Inscrição!G94,"")</f>
        <v/>
      </c>
      <c r="F90" s="24" t="str">
        <f>IF($G90=7,Inscrição!J94,"")</f>
        <v/>
      </c>
      <c r="G90" s="24">
        <f>Inscrição!K94</f>
        <v>6</v>
      </c>
      <c r="H90" s="24"/>
    </row>
    <row r="91" spans="2:8" x14ac:dyDescent="0.25">
      <c r="B91" s="24" t="str">
        <f>IF($G91=7,Inscrição!B95,"")</f>
        <v/>
      </c>
      <c r="C91" s="46" t="str">
        <f>IF($G91=7,Inscrição!C95,"")</f>
        <v/>
      </c>
      <c r="D91" s="24" t="str">
        <f>IF($G91=7,Inscrição!F95,"")</f>
        <v/>
      </c>
      <c r="E91" s="24" t="str">
        <f>IF($G91=7,Inscrição!G95,"")</f>
        <v/>
      </c>
      <c r="F91" s="24" t="str">
        <f>IF($G91=7,Inscrição!J95,"")</f>
        <v/>
      </c>
      <c r="G91" s="24">
        <f>Inscrição!K95</f>
        <v>6</v>
      </c>
      <c r="H91" s="24"/>
    </row>
    <row r="92" spans="2:8" x14ac:dyDescent="0.25">
      <c r="B92" s="24" t="str">
        <f>IF($G92=7,Inscrição!B96,"")</f>
        <v/>
      </c>
      <c r="C92" s="46" t="str">
        <f>IF($G92=7,Inscrição!C96,"")</f>
        <v/>
      </c>
      <c r="D92" s="24" t="str">
        <f>IF($G92=7,Inscrição!F96,"")</f>
        <v/>
      </c>
      <c r="E92" s="24" t="str">
        <f>IF($G92=7,Inscrição!G96,"")</f>
        <v/>
      </c>
      <c r="F92" s="24" t="str">
        <f>IF($G92=7,Inscrição!J96,"")</f>
        <v/>
      </c>
      <c r="G92" s="24">
        <f>Inscrição!K96</f>
        <v>6</v>
      </c>
      <c r="H92" s="24"/>
    </row>
    <row r="93" spans="2:8" x14ac:dyDescent="0.25">
      <c r="B93" s="24" t="str">
        <f>IF($G93=7,Inscrição!B97,"")</f>
        <v/>
      </c>
      <c r="C93" s="46" t="str">
        <f>IF($G93=7,Inscrição!C97,"")</f>
        <v/>
      </c>
      <c r="D93" s="24" t="str">
        <f>IF($G93=7,Inscrição!F97,"")</f>
        <v/>
      </c>
      <c r="E93" s="24" t="str">
        <f>IF($G93=7,Inscrição!G97,"")</f>
        <v/>
      </c>
      <c r="F93" s="24" t="str">
        <f>IF($G93=7,Inscrição!J97,"")</f>
        <v/>
      </c>
      <c r="G93" s="24">
        <f>Inscrição!K97</f>
        <v>6</v>
      </c>
      <c r="H93" s="24"/>
    </row>
    <row r="94" spans="2:8" x14ac:dyDescent="0.25">
      <c r="B94" s="24" t="str">
        <f>IF($G94=7,Inscrição!B98,"")</f>
        <v/>
      </c>
      <c r="C94" s="46" t="str">
        <f>IF($G94=7,Inscrição!C98,"")</f>
        <v/>
      </c>
      <c r="D94" s="24" t="str">
        <f>IF($G94=7,Inscrição!F98,"")</f>
        <v/>
      </c>
      <c r="E94" s="24" t="str">
        <f>IF($G94=7,Inscrição!G98,"")</f>
        <v/>
      </c>
      <c r="F94" s="24" t="str">
        <f>IF($G94=7,Inscrição!J98,"")</f>
        <v/>
      </c>
      <c r="G94" s="24">
        <f>Inscrição!K98</f>
        <v>6</v>
      </c>
      <c r="H94" s="24"/>
    </row>
    <row r="95" spans="2:8" x14ac:dyDescent="0.25">
      <c r="B95" s="24" t="str">
        <f>IF($G95=7,Inscrição!B99,"")</f>
        <v/>
      </c>
      <c r="C95" s="46" t="str">
        <f>IF($G95=7,Inscrição!C99,"")</f>
        <v/>
      </c>
      <c r="D95" s="24" t="str">
        <f>IF($G95=7,Inscrição!F99,"")</f>
        <v/>
      </c>
      <c r="E95" s="24" t="str">
        <f>IF($G95=7,Inscrição!G99,"")</f>
        <v/>
      </c>
      <c r="F95" s="24" t="str">
        <f>IF($G95=7,Inscrição!J99,"")</f>
        <v/>
      </c>
      <c r="G95" s="24">
        <f>Inscrição!K99</f>
        <v>6</v>
      </c>
      <c r="H95" s="24"/>
    </row>
    <row r="96" spans="2:8" x14ac:dyDescent="0.25">
      <c r="B96" s="24" t="str">
        <f>IF($G96=7,Inscrição!B100,"")</f>
        <v/>
      </c>
      <c r="C96" s="46" t="str">
        <f>IF($G96=7,Inscrição!C100,"")</f>
        <v/>
      </c>
      <c r="D96" s="24" t="str">
        <f>IF($G96=7,Inscrição!F100,"")</f>
        <v/>
      </c>
      <c r="E96" s="24" t="str">
        <f>IF($G96=7,Inscrição!G100,"")</f>
        <v/>
      </c>
      <c r="F96" s="24" t="str">
        <f>IF($G96=7,Inscrição!J100,"")</f>
        <v/>
      </c>
      <c r="G96" s="24">
        <f>Inscrição!K100</f>
        <v>6</v>
      </c>
      <c r="H96" s="24"/>
    </row>
    <row r="97" spans="2:8" x14ac:dyDescent="0.25">
      <c r="B97" s="24" t="str">
        <f>IF($G97=7,Inscrição!B101,"")</f>
        <v/>
      </c>
      <c r="C97" s="46" t="str">
        <f>IF($G97=7,Inscrição!C101,"")</f>
        <v/>
      </c>
      <c r="D97" s="24" t="str">
        <f>IF($G97=7,Inscrição!F101,"")</f>
        <v/>
      </c>
      <c r="E97" s="24" t="str">
        <f>IF($G97=7,Inscrição!G101,"")</f>
        <v/>
      </c>
      <c r="F97" s="24" t="str">
        <f>IF($G97=7,Inscrição!J101,"")</f>
        <v/>
      </c>
      <c r="G97" s="24">
        <f>Inscrição!K101</f>
        <v>6</v>
      </c>
      <c r="H97" s="24"/>
    </row>
    <row r="98" spans="2:8" x14ac:dyDescent="0.25">
      <c r="B98" s="24" t="str">
        <f>IF($G98=7,Inscrição!B102,"")</f>
        <v/>
      </c>
      <c r="C98" s="46" t="str">
        <f>IF($G98=7,Inscrição!C102,"")</f>
        <v/>
      </c>
      <c r="D98" s="24" t="str">
        <f>IF($G98=7,Inscrição!F102,"")</f>
        <v/>
      </c>
      <c r="E98" s="24" t="str">
        <f>IF($G98=7,Inscrição!G102,"")</f>
        <v/>
      </c>
      <c r="F98" s="24" t="str">
        <f>IF($G98=7,Inscrição!J102,"")</f>
        <v/>
      </c>
      <c r="G98" s="24">
        <f>Inscrição!K102</f>
        <v>6</v>
      </c>
      <c r="H98" s="24"/>
    </row>
    <row r="99" spans="2:8" x14ac:dyDescent="0.25">
      <c r="B99" s="24" t="str">
        <f>IF($G99=7,Inscrição!B103,"")</f>
        <v/>
      </c>
      <c r="C99" s="46" t="str">
        <f>IF($G99=7,Inscrição!C103,"")</f>
        <v/>
      </c>
      <c r="D99" s="24" t="str">
        <f>IF($G99=7,Inscrição!F103,"")</f>
        <v/>
      </c>
      <c r="E99" s="24" t="str">
        <f>IF($G99=7,Inscrição!G103,"")</f>
        <v/>
      </c>
      <c r="F99" s="24" t="str">
        <f>IF($G99=7,Inscrição!J103,"")</f>
        <v/>
      </c>
      <c r="G99" s="24">
        <f>Inscrição!K103</f>
        <v>6</v>
      </c>
      <c r="H99" s="24"/>
    </row>
    <row r="100" spans="2:8" x14ac:dyDescent="0.25">
      <c r="B100" s="24" t="str">
        <f>IF($G100=7,Inscrição!B104,"")</f>
        <v/>
      </c>
      <c r="C100" s="46" t="str">
        <f>IF($G100=7,Inscrição!C104,"")</f>
        <v/>
      </c>
      <c r="D100" s="24" t="str">
        <f>IF($G100=7,Inscrição!F104,"")</f>
        <v/>
      </c>
      <c r="E100" s="24" t="str">
        <f>IF($G100=7,Inscrição!G104,"")</f>
        <v/>
      </c>
      <c r="F100" s="24" t="str">
        <f>IF($G100=7,Inscrição!J104,"")</f>
        <v/>
      </c>
      <c r="G100" s="24">
        <f>Inscrição!K104</f>
        <v>6</v>
      </c>
      <c r="H100" s="24"/>
    </row>
    <row r="101" spans="2:8" x14ac:dyDescent="0.25">
      <c r="B101" s="24" t="str">
        <f>IF($G101=7,Inscrição!B105,"")</f>
        <v/>
      </c>
      <c r="C101" s="46" t="str">
        <f>IF($G101=7,Inscrição!C105,"")</f>
        <v/>
      </c>
      <c r="D101" s="24" t="str">
        <f>IF($G101=7,Inscrição!F105,"")</f>
        <v/>
      </c>
      <c r="E101" s="24" t="str">
        <f>IF($G101=7,Inscrição!G105,"")</f>
        <v/>
      </c>
      <c r="F101" s="24" t="str">
        <f>IF($G101=7,Inscrição!J105,"")</f>
        <v/>
      </c>
      <c r="G101" s="24">
        <f>Inscrição!K105</f>
        <v>6</v>
      </c>
      <c r="H101" s="24"/>
    </row>
    <row r="102" spans="2:8" x14ac:dyDescent="0.25">
      <c r="B102" s="24" t="str">
        <f>IF($G102=7,Inscrição!B106,"")</f>
        <v/>
      </c>
      <c r="C102" s="46" t="str">
        <f>IF($G102=7,Inscrição!C106,"")</f>
        <v/>
      </c>
      <c r="D102" s="24" t="str">
        <f>IF($G102=7,Inscrição!F106,"")</f>
        <v/>
      </c>
      <c r="E102" s="24" t="str">
        <f>IF($G102=7,Inscrição!G106,"")</f>
        <v/>
      </c>
      <c r="F102" s="24" t="str">
        <f>IF($G102=7,Inscrição!J106,"")</f>
        <v/>
      </c>
      <c r="G102" s="24">
        <f>Inscrição!K106</f>
        <v>6</v>
      </c>
      <c r="H102" s="24"/>
    </row>
    <row r="103" spans="2:8" x14ac:dyDescent="0.25">
      <c r="B103" s="24" t="str">
        <f>IF($G103=7,Inscrição!B107,"")</f>
        <v/>
      </c>
      <c r="C103" s="46" t="str">
        <f>IF($G103=7,Inscrição!C107,"")</f>
        <v/>
      </c>
      <c r="D103" s="24" t="str">
        <f>IF($G103=7,Inscrição!F107,"")</f>
        <v/>
      </c>
      <c r="E103" s="24" t="str">
        <f>IF($G103=7,Inscrição!G107,"")</f>
        <v/>
      </c>
      <c r="F103" s="24" t="str">
        <f>IF($G103=7,Inscrição!J107,"")</f>
        <v/>
      </c>
      <c r="G103" s="24">
        <f>Inscrição!K107</f>
        <v>6</v>
      </c>
      <c r="H103" s="24"/>
    </row>
    <row r="104" spans="2:8" x14ac:dyDescent="0.25">
      <c r="B104" s="24" t="str">
        <f>IF($G104=7,Inscrição!B108,"")</f>
        <v/>
      </c>
      <c r="C104" s="46" t="str">
        <f>IF($G104=7,Inscrição!C108,"")</f>
        <v/>
      </c>
      <c r="D104" s="24" t="str">
        <f>IF($G104=7,Inscrição!F108,"")</f>
        <v/>
      </c>
      <c r="E104" s="24" t="str">
        <f>IF($G104=7,Inscrição!G108,"")</f>
        <v/>
      </c>
      <c r="F104" s="24" t="str">
        <f>IF($G104=7,Inscrição!J108,"")</f>
        <v/>
      </c>
      <c r="G104" s="24">
        <f>Inscrição!K108</f>
        <v>6</v>
      </c>
      <c r="H104" s="24"/>
    </row>
    <row r="105" spans="2:8" x14ac:dyDescent="0.25">
      <c r="B105" s="24" t="str">
        <f>IF($G105=7,Inscrição!B109,"")</f>
        <v/>
      </c>
      <c r="C105" s="46" t="str">
        <f>IF($G105=7,Inscrição!C109,"")</f>
        <v/>
      </c>
      <c r="D105" s="24" t="str">
        <f>IF($G105=7,Inscrição!F109,"")</f>
        <v/>
      </c>
      <c r="E105" s="24" t="str">
        <f>IF($G105=7,Inscrição!G109,"")</f>
        <v/>
      </c>
      <c r="F105" s="24" t="str">
        <f>IF($G105=7,Inscrição!J109,"")</f>
        <v/>
      </c>
      <c r="G105" s="24">
        <f>Inscrição!K109</f>
        <v>6</v>
      </c>
      <c r="H105" s="24"/>
    </row>
    <row r="106" spans="2:8" x14ac:dyDescent="0.25">
      <c r="B106" s="24" t="str">
        <f>IF($G106=7,Inscrição!B110,"")</f>
        <v/>
      </c>
      <c r="C106" s="46" t="str">
        <f>IF($G106=7,Inscrição!C110,"")</f>
        <v/>
      </c>
      <c r="D106" s="24" t="str">
        <f>IF($G106=7,Inscrição!F110,"")</f>
        <v/>
      </c>
      <c r="E106" s="24" t="str">
        <f>IF($G106=7,Inscrição!G110,"")</f>
        <v/>
      </c>
      <c r="F106" s="24" t="str">
        <f>IF($G106=7,Inscrição!J110,"")</f>
        <v/>
      </c>
      <c r="G106" s="24">
        <f>Inscrição!K110</f>
        <v>6</v>
      </c>
    </row>
    <row r="107" spans="2:8" x14ac:dyDescent="0.25">
      <c r="B107" s="24" t="str">
        <f>IF($G107=7,Inscrição!B111,"")</f>
        <v/>
      </c>
      <c r="C107" s="46" t="str">
        <f>IF($G107=7,Inscrição!C111,"")</f>
        <v/>
      </c>
      <c r="D107" s="24" t="str">
        <f>IF($G107=7,Inscrição!F111,"")</f>
        <v/>
      </c>
      <c r="E107" s="24" t="str">
        <f>IF($G107=7,Inscrição!G111,"")</f>
        <v/>
      </c>
      <c r="F107" s="24" t="str">
        <f>IF($G107=7,Inscrição!J111,"")</f>
        <v/>
      </c>
      <c r="G107" s="24">
        <f>Inscrição!K111</f>
        <v>6</v>
      </c>
    </row>
    <row r="108" spans="2:8" x14ac:dyDescent="0.25">
      <c r="B108" s="24"/>
      <c r="C108" s="46"/>
      <c r="D108" s="24"/>
      <c r="E108" s="24"/>
      <c r="F108" s="24"/>
      <c r="G108" s="24"/>
    </row>
    <row r="109" spans="2:8" x14ac:dyDescent="0.25">
      <c r="B109" s="24"/>
      <c r="C109" s="47"/>
      <c r="D109" s="24"/>
      <c r="E109" s="24"/>
      <c r="F109" s="24"/>
      <c r="G109" s="24"/>
    </row>
    <row r="110" spans="2:8" x14ac:dyDescent="0.25">
      <c r="B110" s="24"/>
      <c r="C110" s="47"/>
      <c r="D110" s="24"/>
      <c r="E110" s="24"/>
      <c r="F110" s="24"/>
      <c r="G110" s="24"/>
    </row>
    <row r="111" spans="2:8" x14ac:dyDescent="0.25">
      <c r="B111" s="24"/>
      <c r="C111" s="47"/>
      <c r="D111" s="24"/>
      <c r="E111" s="24"/>
      <c r="F111" s="24"/>
      <c r="G111" s="24"/>
    </row>
    <row r="112" spans="2:8" x14ac:dyDescent="0.25">
      <c r="B112" s="24"/>
      <c r="C112" s="47"/>
      <c r="D112" s="24"/>
      <c r="E112" s="24"/>
      <c r="F112" s="24"/>
      <c r="G112" s="24"/>
    </row>
  </sheetData>
  <sheetProtection algorithmName="SHA-512" hashValue="ayj4US1+yyLy2tPJddgd+zszxYUrEaDFxyC7hual7TJ4nGLKeP6RDU8YVbiVXOSlhWiHAQOse99xtlOoEG6h/w==" saltValue="hAhQFERIcmwwF4NyCmWbAA==" spinCount="100000" sheet="1" objects="1" scenarios="1"/>
  <mergeCells count="20">
    <mergeCell ref="I38:I39"/>
    <mergeCell ref="I26:I27"/>
    <mergeCell ref="I28:I29"/>
    <mergeCell ref="I30:I31"/>
    <mergeCell ref="I32:I33"/>
    <mergeCell ref="I34:I35"/>
    <mergeCell ref="I36:I37"/>
    <mergeCell ref="I24:I25"/>
    <mergeCell ref="B6:F6"/>
    <mergeCell ref="I6:S6"/>
    <mergeCell ref="I7:S7"/>
    <mergeCell ref="W7:W11"/>
    <mergeCell ref="I8:S10"/>
    <mergeCell ref="I11:S12"/>
    <mergeCell ref="T11:T12"/>
    <mergeCell ref="I14:I15"/>
    <mergeCell ref="I16:I17"/>
    <mergeCell ref="I18:I19"/>
    <mergeCell ref="I20:I21"/>
    <mergeCell ref="I22:I23"/>
  </mergeCells>
  <conditionalFormatting sqref="B8:F112">
    <cfRule type="expression" dxfId="71" priority="14">
      <formula>$G8=7</formula>
    </cfRule>
  </conditionalFormatting>
  <conditionalFormatting sqref="O14:O39">
    <cfRule type="expression" dxfId="70" priority="2">
      <formula>$AH14=1</formula>
    </cfRule>
    <cfRule type="expression" dxfId="69" priority="9">
      <formula>$AG14=1</formula>
    </cfRule>
    <cfRule type="expression" dxfId="68" priority="10">
      <formula>$AA14=1</formula>
    </cfRule>
    <cfRule type="expression" dxfId="67" priority="11">
      <formula>$Z14=1</formula>
    </cfRule>
    <cfRule type="expression" dxfId="66" priority="12">
      <formula>$Y14=1</formula>
    </cfRule>
    <cfRule type="expression" dxfId="65" priority="13">
      <formula>$X14=1</formula>
    </cfRule>
  </conditionalFormatting>
  <conditionalFormatting sqref="R14:R39">
    <cfRule type="expression" dxfId="64" priority="1">
      <formula>$AG14=1</formula>
    </cfRule>
    <cfRule type="expression" dxfId="63" priority="4">
      <formula>$AF14=1</formula>
    </cfRule>
    <cfRule type="expression" dxfId="62" priority="5">
      <formula>$AE14=1</formula>
    </cfRule>
    <cfRule type="expression" dxfId="61" priority="6">
      <formula>$AD14=1</formula>
    </cfRule>
    <cfRule type="expression" dxfId="60" priority="7">
      <formula>$AC14=1</formula>
    </cfRule>
    <cfRule type="expression" dxfId="59" priority="8">
      <formula>$AI14=1</formula>
    </cfRule>
  </conditionalFormatting>
  <conditionalFormatting sqref="I11:S12">
    <cfRule type="expression" dxfId="58" priority="3">
      <formula>$T11&lt;&gt;0</formula>
    </cfRule>
  </conditionalFormatting>
  <hyperlinks>
    <hyperlink ref="W7" location="Menu!A1" display="Menu" xr:uid="{1FF0AEFA-4FBB-4592-838F-F819E8D5456C}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D7A34-F59C-41A3-9232-FC4CFE2A2389}">
  <sheetPr codeName="Planilha7"/>
  <dimension ref="B1:AI112"/>
  <sheetViews>
    <sheetView showGridLines="0" zoomScale="91" zoomScaleNormal="91" workbookViewId="0">
      <pane xSplit="7" ySplit="13" topLeftCell="H14" activePane="bottomRight" state="frozen"/>
      <selection activeCell="AL22" sqref="AL22"/>
      <selection pane="topRight" activeCell="AL22" sqref="AL22"/>
      <selection pane="bottomLeft" activeCell="AL22" sqref="AL22"/>
      <selection pane="bottomRight" activeCell="W7" sqref="W7:W11"/>
    </sheetView>
  </sheetViews>
  <sheetFormatPr defaultRowHeight="15" x14ac:dyDescent="0.25"/>
  <cols>
    <col min="1" max="1" width="1.42578125" style="12" customWidth="1"/>
    <col min="2" max="2" width="5.85546875" style="10" customWidth="1"/>
    <col min="3" max="3" width="28.85546875" style="45" customWidth="1"/>
    <col min="4" max="4" width="6" style="44" customWidth="1"/>
    <col min="5" max="5" width="6.42578125" style="44" customWidth="1"/>
    <col min="6" max="6" width="9.140625" style="44" customWidth="1"/>
    <col min="7" max="7" width="6.85546875" style="44" hidden="1" customWidth="1"/>
    <col min="8" max="8" width="1.28515625" style="44" customWidth="1"/>
    <col min="9" max="9" width="10" style="12" customWidth="1"/>
    <col min="10" max="10" width="7" style="12" hidden="1" customWidth="1"/>
    <col min="11" max="11" width="10.7109375" style="12" customWidth="1"/>
    <col min="12" max="14" width="10.7109375" style="12" hidden="1" customWidth="1"/>
    <col min="15" max="15" width="10.7109375" style="44" customWidth="1"/>
    <col min="16" max="17" width="14.5703125" style="44" hidden="1" customWidth="1"/>
    <col min="18" max="18" width="10.28515625" style="44" hidden="1" customWidth="1"/>
    <col min="19" max="19" width="45.28515625" style="12" customWidth="1"/>
    <col min="20" max="20" width="6.28515625" style="12" hidden="1" customWidth="1"/>
    <col min="21" max="21" width="7" style="12" hidden="1" customWidth="1"/>
    <col min="22" max="22" width="0.85546875" style="12" customWidth="1"/>
    <col min="23" max="23" width="14.5703125" style="12" customWidth="1"/>
    <col min="24" max="32" width="6.5703125" style="12" hidden="1" customWidth="1"/>
    <col min="33" max="34" width="6.5703125" style="44" hidden="1" customWidth="1"/>
    <col min="35" max="35" width="6.5703125" style="12" hidden="1" customWidth="1"/>
    <col min="36" max="36" width="14.5703125" style="12" customWidth="1"/>
    <col min="37" max="16384" width="9.140625" style="12"/>
  </cols>
  <sheetData>
    <row r="1" spans="2:35" ht="17.25" hidden="1" customHeight="1" x14ac:dyDescent="0.25">
      <c r="Y1" s="12">
        <v>0</v>
      </c>
      <c r="Z1" s="12" t="s">
        <v>76</v>
      </c>
    </row>
    <row r="2" spans="2:35" ht="17.25" hidden="1" customHeight="1" x14ac:dyDescent="0.25">
      <c r="Y2" s="12">
        <v>10</v>
      </c>
      <c r="Z2" s="12" t="e">
        <f>CONCATENATE("O atleta ", INDEX(O14:O39,MATCH(1,AH14:AH39,0),1)," é da categoria ",INDEX(M14:M39,MATCH(1,AH14:AH39,0),1)," e, desta forma, ele somente poderá compor a    SEGUNDA    dupla desta categoria e    SOMENTE SE    existir    APENAS    três atletas inscritos nesta categoria - Art 4º , § 8º do regulamento")</f>
        <v>#N/A</v>
      </c>
    </row>
    <row r="3" spans="2:35" ht="17.25" hidden="1" customHeight="1" x14ac:dyDescent="0.25">
      <c r="Y3" s="12">
        <v>11</v>
      </c>
      <c r="Z3" s="12" t="e">
        <f>CONCATENATE("O atleta ", INDEX(R14:R39,MATCH(1,AI14:AI39,0),1)," é da categoria ",INDEX(P14:P39,MATCH(1,AI14:AI39,0),1)," e, desta forma, ele somente poderá compor a    SEGUNDA    dupla desta categoria e    SOMENTE SE    existir    APENAS   três atletas inscritos nesta categoria - Art 4º , § 8º do regulamento")</f>
        <v>#N/A</v>
      </c>
    </row>
    <row r="4" spans="2:35" ht="17.25" hidden="1" customHeight="1" x14ac:dyDescent="0.25">
      <c r="Y4" s="12">
        <v>1</v>
      </c>
      <c r="Z4" s="12" t="s">
        <v>68</v>
      </c>
    </row>
    <row r="5" spans="2:35" ht="7.5" customHeight="1" thickBot="1" x14ac:dyDescent="0.3">
      <c r="Y5" s="12">
        <v>2</v>
      </c>
      <c r="Z5" s="12" t="s">
        <v>74</v>
      </c>
    </row>
    <row r="6" spans="2:35" ht="22.5" customHeight="1" thickBot="1" x14ac:dyDescent="0.3">
      <c r="B6" s="108" t="s">
        <v>66</v>
      </c>
      <c r="C6" s="108"/>
      <c r="D6" s="108"/>
      <c r="E6" s="108"/>
      <c r="F6" s="108"/>
      <c r="G6" s="33"/>
      <c r="H6" s="33"/>
      <c r="I6" s="132" t="s">
        <v>67</v>
      </c>
      <c r="J6" s="133"/>
      <c r="K6" s="134"/>
      <c r="L6" s="134"/>
      <c r="M6" s="134"/>
      <c r="N6" s="134"/>
      <c r="O6" s="134"/>
      <c r="P6" s="134"/>
      <c r="Q6" s="134"/>
      <c r="R6" s="134"/>
      <c r="S6" s="135"/>
      <c r="T6" s="29"/>
      <c r="U6" s="29"/>
      <c r="V6" s="29"/>
      <c r="Y6" s="12">
        <v>3</v>
      </c>
      <c r="Z6" s="12" t="e">
        <f>CONCATENATE("O atleta ", INDEX(O14:O39,MATCH(1,Z14:Z39,0),1)," é da categoria ",INDEX(M14:M39,MATCH(1,Z14:Z39,0),1)," e, desta forma, não pode competir nesta categoria")</f>
        <v>#N/A</v>
      </c>
    </row>
    <row r="7" spans="2:35" ht="18.75" customHeight="1" x14ac:dyDescent="0.25">
      <c r="B7" s="40" t="s">
        <v>1</v>
      </c>
      <c r="C7" s="17" t="s">
        <v>0</v>
      </c>
      <c r="D7" s="17" t="s">
        <v>4</v>
      </c>
      <c r="E7" s="17" t="s">
        <v>90</v>
      </c>
      <c r="F7" s="17" t="s">
        <v>7</v>
      </c>
      <c r="G7" s="34"/>
      <c r="H7" s="34"/>
      <c r="I7" s="138" t="s">
        <v>96</v>
      </c>
      <c r="J7" s="139"/>
      <c r="K7" s="139"/>
      <c r="L7" s="139"/>
      <c r="M7" s="139"/>
      <c r="N7" s="139"/>
      <c r="O7" s="139"/>
      <c r="P7" s="139"/>
      <c r="Q7" s="139"/>
      <c r="R7" s="139"/>
      <c r="S7" s="140"/>
      <c r="T7" s="30"/>
      <c r="U7" s="30"/>
      <c r="V7" s="30"/>
      <c r="W7" s="129" t="s">
        <v>53</v>
      </c>
      <c r="Y7" s="12">
        <v>4</v>
      </c>
      <c r="Z7" s="12" t="s">
        <v>89</v>
      </c>
    </row>
    <row r="8" spans="2:35" ht="15" customHeight="1" x14ac:dyDescent="0.25">
      <c r="B8" s="24" t="str">
        <f>IF($G8=7,Inscrição!B12,"")</f>
        <v/>
      </c>
      <c r="C8" s="46" t="str">
        <f>IF($G8=7,Inscrição!C12,"")</f>
        <v/>
      </c>
      <c r="D8" s="24" t="str">
        <f>IF($G8=7,Inscrição!F12,"")</f>
        <v/>
      </c>
      <c r="E8" s="24" t="str">
        <f>IF($G8=7,Inscrição!G12,"")</f>
        <v/>
      </c>
      <c r="F8" s="24" t="str">
        <f>IF($G8=7,Inscrição!J12,"")</f>
        <v/>
      </c>
      <c r="G8" s="24">
        <f>Inscrição!K12</f>
        <v>6</v>
      </c>
      <c r="H8" s="24"/>
      <c r="I8" s="141" t="s">
        <v>91</v>
      </c>
      <c r="J8" s="142"/>
      <c r="K8" s="142"/>
      <c r="L8" s="142"/>
      <c r="M8" s="142"/>
      <c r="N8" s="142"/>
      <c r="O8" s="142"/>
      <c r="P8" s="142"/>
      <c r="Q8" s="142"/>
      <c r="R8" s="142"/>
      <c r="S8" s="143"/>
      <c r="W8" s="130"/>
      <c r="Y8" s="12">
        <v>5</v>
      </c>
      <c r="Z8" s="12" t="s">
        <v>73</v>
      </c>
    </row>
    <row r="9" spans="2:35" ht="15" customHeight="1" x14ac:dyDescent="0.25">
      <c r="B9" s="24" t="str">
        <f>IF($G9=7,Inscrição!B13,"")</f>
        <v/>
      </c>
      <c r="C9" s="46" t="str">
        <f>IF($G9=7,Inscrição!C13,"")</f>
        <v/>
      </c>
      <c r="D9" s="24" t="str">
        <f>IF($G9=7,Inscrição!F13,"")</f>
        <v/>
      </c>
      <c r="E9" s="24" t="str">
        <f>IF($G9=7,Inscrição!G13,"")</f>
        <v/>
      </c>
      <c r="F9" s="24" t="str">
        <f>IF($G9=7,Inscrição!J13,"")</f>
        <v/>
      </c>
      <c r="G9" s="24">
        <f>Inscrição!K13</f>
        <v>6</v>
      </c>
      <c r="H9" s="24"/>
      <c r="I9" s="141"/>
      <c r="J9" s="142"/>
      <c r="K9" s="142"/>
      <c r="L9" s="142"/>
      <c r="M9" s="142"/>
      <c r="N9" s="142"/>
      <c r="O9" s="142"/>
      <c r="P9" s="142"/>
      <c r="Q9" s="142"/>
      <c r="R9" s="142"/>
      <c r="S9" s="143"/>
      <c r="W9" s="130"/>
      <c r="Y9" s="12">
        <v>6</v>
      </c>
      <c r="Z9" s="12" t="s">
        <v>68</v>
      </c>
    </row>
    <row r="10" spans="2:35" ht="15" customHeight="1" thickBot="1" x14ac:dyDescent="0.3">
      <c r="B10" s="24" t="str">
        <f>IF($G10=7,Inscrição!B14,"")</f>
        <v/>
      </c>
      <c r="C10" s="46" t="str">
        <f>IF($G10=7,Inscrição!C14,"")</f>
        <v/>
      </c>
      <c r="D10" s="24" t="str">
        <f>IF($G10=7,Inscrição!F14,"")</f>
        <v/>
      </c>
      <c r="E10" s="24" t="str">
        <f>IF($G10=7,Inscrição!G14,"")</f>
        <v/>
      </c>
      <c r="F10" s="24" t="str">
        <f>IF($G10=7,Inscrição!J14,"")</f>
        <v/>
      </c>
      <c r="G10" s="24">
        <f>Inscrição!K14</f>
        <v>6</v>
      </c>
      <c r="H10" s="24"/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143"/>
      <c r="W10" s="130"/>
      <c r="Y10" s="12">
        <v>7</v>
      </c>
      <c r="Z10" s="12" t="s">
        <v>74</v>
      </c>
    </row>
    <row r="11" spans="2:35" ht="23.25" customHeight="1" thickBot="1" x14ac:dyDescent="0.3">
      <c r="B11" s="24" t="str">
        <f>IF($G11=7,Inscrição!B15,"")</f>
        <v/>
      </c>
      <c r="C11" s="46" t="str">
        <f>IF($G11=7,Inscrição!C15,"")</f>
        <v/>
      </c>
      <c r="D11" s="24" t="str">
        <f>IF($G11=7,Inscrição!F15,"")</f>
        <v/>
      </c>
      <c r="E11" s="24" t="str">
        <f>IF($G11=7,Inscrição!G15,"")</f>
        <v/>
      </c>
      <c r="F11" s="24" t="str">
        <f>IF($G11=7,Inscrição!J15,"")</f>
        <v/>
      </c>
      <c r="G11" s="24">
        <f>Inscrição!K15</f>
        <v>6</v>
      </c>
      <c r="H11" s="24"/>
      <c r="I11" s="144" t="str">
        <f>INDEX(Z1:Z12,MATCH(T11,Y1:Y12,0),1)</f>
        <v>Se existir erro na inscrição, aparecerá uma mensagem AQUI!!!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6"/>
      <c r="T11" s="136">
        <f>IF(SUM(U14:U39)=0,0,INDEX(T14:T39,MATCH(1,U14:U39,0),1))</f>
        <v>0</v>
      </c>
      <c r="W11" s="131"/>
      <c r="Y11" s="12">
        <v>8</v>
      </c>
      <c r="Z11" s="12" t="e">
        <f>CONCATENATE("O atleta ", INDEX(R14:R39,MATCH(1,AE14:AE39,0),1)," é da categoria ",INDEX(P14:P39,MATCH(1,AE14:AE39,0),1)," e, desta forma, não pode competir nesta categoria")</f>
        <v>#N/A</v>
      </c>
    </row>
    <row r="12" spans="2:35" ht="23.25" customHeight="1" thickBot="1" x14ac:dyDescent="0.3">
      <c r="B12" s="24" t="str">
        <f>IF($G12=7,Inscrição!B16,"")</f>
        <v/>
      </c>
      <c r="C12" s="46" t="str">
        <f>IF($G12=7,Inscrição!C16,"")</f>
        <v/>
      </c>
      <c r="D12" s="24" t="str">
        <f>IF($G12=7,Inscrição!F16,"")</f>
        <v/>
      </c>
      <c r="E12" s="24" t="str">
        <f>IF($G12=7,Inscrição!G16,"")</f>
        <v/>
      </c>
      <c r="F12" s="24" t="str">
        <f>IF($G12=7,Inscrição!J16,"")</f>
        <v/>
      </c>
      <c r="G12" s="24">
        <f>Inscrição!K16</f>
        <v>6</v>
      </c>
      <c r="H12" s="24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9"/>
      <c r="T12" s="136"/>
      <c r="Y12" s="12">
        <v>9</v>
      </c>
      <c r="Z12" s="12" t="s">
        <v>89</v>
      </c>
    </row>
    <row r="13" spans="2:35" ht="18.75" customHeight="1" thickBot="1" x14ac:dyDescent="0.3">
      <c r="B13" s="24" t="str">
        <f>IF($G13=7,Inscrição!B17,"")</f>
        <v/>
      </c>
      <c r="C13" s="46" t="str">
        <f>IF($G13=7,Inscrição!C17,"")</f>
        <v/>
      </c>
      <c r="D13" s="24" t="str">
        <f>IF($G13=7,Inscrição!F17,"")</f>
        <v/>
      </c>
      <c r="E13" s="24" t="str">
        <f>IF($G13=7,Inscrição!G17,"")</f>
        <v/>
      </c>
      <c r="F13" s="24" t="str">
        <f>IF($G13=7,Inscrição!J17,"")</f>
        <v/>
      </c>
      <c r="G13" s="24">
        <f>Inscrição!K17</f>
        <v>6</v>
      </c>
      <c r="H13" s="24"/>
      <c r="I13" s="57" t="s">
        <v>5</v>
      </c>
      <c r="J13" s="58"/>
      <c r="K13" s="59" t="s">
        <v>37</v>
      </c>
      <c r="L13" s="59" t="s">
        <v>88</v>
      </c>
      <c r="M13" s="59" t="s">
        <v>69</v>
      </c>
      <c r="N13" s="59" t="s">
        <v>70</v>
      </c>
      <c r="O13" s="59" t="s">
        <v>92</v>
      </c>
      <c r="P13" s="59" t="s">
        <v>71</v>
      </c>
      <c r="Q13" s="59" t="s">
        <v>72</v>
      </c>
      <c r="R13" s="59" t="s">
        <v>38</v>
      </c>
      <c r="S13" s="60" t="s">
        <v>93</v>
      </c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2">
        <v>6</v>
      </c>
      <c r="AD13" s="12">
        <v>7</v>
      </c>
      <c r="AE13" s="12">
        <v>8</v>
      </c>
      <c r="AF13" s="12">
        <v>9</v>
      </c>
      <c r="AG13" s="44">
        <v>5</v>
      </c>
      <c r="AH13" s="44">
        <v>10</v>
      </c>
      <c r="AI13" s="12">
        <v>11</v>
      </c>
    </row>
    <row r="14" spans="2:35" ht="13.5" customHeight="1" thickBot="1" x14ac:dyDescent="0.3">
      <c r="B14" s="24" t="str">
        <f>IF($G14=7,Inscrição!B18,"")</f>
        <v/>
      </c>
      <c r="C14" s="46" t="str">
        <f>IF($G14=7,Inscrição!C18,"")</f>
        <v/>
      </c>
      <c r="D14" s="24" t="str">
        <f>IF($G14=7,Inscrição!F18,"")</f>
        <v/>
      </c>
      <c r="E14" s="24" t="str">
        <f>IF($G14=7,Inscrição!G18,"")</f>
        <v/>
      </c>
      <c r="F14" s="24" t="str">
        <f>IF($G14=7,Inscrição!J18,"")</f>
        <v/>
      </c>
      <c r="G14" s="24">
        <f>Inscrição!K18</f>
        <v>6</v>
      </c>
      <c r="H14" s="24"/>
      <c r="I14" s="150" t="s">
        <v>9</v>
      </c>
      <c r="J14" s="54" t="str">
        <f>I14</f>
        <v>A</v>
      </c>
      <c r="K14" s="53" t="s">
        <v>94</v>
      </c>
      <c r="L14" s="53">
        <f>IF(M14=J14,1,0)+IF(P14=J14,1,0)</f>
        <v>0</v>
      </c>
      <c r="M14" s="53" t="str">
        <f>IF(COUNTIF($B$8:$B$107,O14)&gt;0,INDEX($E$8:$E$107,MATCH(O14,$B$8:$B$107,0),1),"")</f>
        <v/>
      </c>
      <c r="N14" s="53">
        <f>COUNTIF($B$8:$B$107,O14)</f>
        <v>0</v>
      </c>
      <c r="O14" s="55"/>
      <c r="P14" s="53" t="str">
        <f t="shared" ref="P14:P39" si="0">IF(COUNTIF($B$8:$B$107,R14)&gt;0,INDEX($E$8:$E$107,MATCH(R14,$B$8:$B$107,0),1),"")</f>
        <v/>
      </c>
      <c r="Q14" s="53">
        <f t="shared" ref="Q14:Q39" si="1">COUNTIF($B$8:$B$107,R14)</f>
        <v>0</v>
      </c>
      <c r="R14" s="55"/>
      <c r="S14" s="56" t="str">
        <f t="shared" ref="S14:S39" si="2">CONCATENATE(IF(COUNTIF($B$8:$B$105,O14)&gt;0,CONCATENATE(INDEX($C$8:$C$105,MATCH(O14,$B$8:$B$105,0),1),"  "),""),IF(COUNTIF($B$8:$B$105,R14)&gt;0,INDEX($C$8:$C$105,MATCH(R14,$B$8:$B$105,0),1),""))</f>
        <v/>
      </c>
      <c r="T14" s="12">
        <f>IF(SUM(X14:AI14)&gt;0,INDEX($X$13:$AI$13,1,MATCH(1,X14:AI14,0)),0)</f>
        <v>0</v>
      </c>
      <c r="U14" s="12">
        <f>IF(T14&gt;0,1,0)</f>
        <v>0</v>
      </c>
      <c r="X14" s="12">
        <f>IF(AND(O14&gt;0,N14=0),1,0)</f>
        <v>0</v>
      </c>
      <c r="Y14" s="12">
        <f>IF((COUNTIF($O$14:$O$39,O14)+COUNTIF($R$14:$R$39,O14))&gt;1,1,0)</f>
        <v>0</v>
      </c>
      <c r="Z14" s="12">
        <f>IF(N14&gt;0,IF(M14&lt;&gt;J14,1,0),0)</f>
        <v>0</v>
      </c>
      <c r="AA14" s="12">
        <f>IF(N14&gt;0,IF(AND(M14&lt;&gt;"G",M14&lt;&gt;"H",M14&lt;&gt;"N",INDEX($F$8:$F$107,MATCH(O14,$B$8:$B$107,0),1)&lt;&gt;"S"),1,0),0)</f>
        <v>0</v>
      </c>
      <c r="AC14" s="12">
        <f>IF(AND(R14&gt;0,Q14=0),1,0)</f>
        <v>0</v>
      </c>
      <c r="AD14" s="12">
        <f>IF((COUNTIF($O$14:$O$39,R14)+COUNTIF($R$14:$R$39,R14))&gt;1,1,0)</f>
        <v>0</v>
      </c>
      <c r="AE14" s="12">
        <f t="shared" ref="AE14:AE29" si="3">IF(Q14&gt;0,IF(OR(P14&lt;J14,P14&gt;"H"),1,0),0)</f>
        <v>0</v>
      </c>
      <c r="AF14" s="12">
        <f>IF(Q14&gt;0,IF(AND(P14&lt;&gt;"G",P14&lt;&gt;"H",P14&lt;&gt;"N",INDEX($F$8:$F$107,MATCH(R14,$B$8:$B$107,0),1)&lt;&gt;"S"),1,0),0)</f>
        <v>0</v>
      </c>
      <c r="AG14" s="44">
        <v>0</v>
      </c>
      <c r="AH14" s="44">
        <f>IF(AND($O14&gt;0,$R14&gt;0,SUM(X14:AG14)=0),IF(M14=$J14,0,IF(OR(COUNTIF($E$8:$E$112,$J14)=0,COUNTIF($E$8:$E$112,$J14)=2,COUNTIF($E$8:$E$112,$J14)&gt;SUMIF($J$14:$J$39,$J14,$L$14:$L$39)),1,0)),0)</f>
        <v>0</v>
      </c>
      <c r="AI14" s="12">
        <f>IF(AND($O14&gt;0,$R14&gt;0,SUM(X14:AH14)=0),IF(P14=$J14,0,IF(OR(COUNTIF($E$8:$E$112,$J14)=0,COUNTIF($E$8:$E$112,$J14)=2,COUNTIF($E$8:$E$112,$J14)&gt;SUMIF($J$14:$J$39,$J14,$L$14:$L$39)),1,0)),0)</f>
        <v>0</v>
      </c>
    </row>
    <row r="15" spans="2:35" ht="13.5" customHeight="1" thickBot="1" x14ac:dyDescent="0.3">
      <c r="B15" s="24" t="str">
        <f>IF($G15=7,Inscrição!B19,"")</f>
        <v/>
      </c>
      <c r="C15" s="46" t="str">
        <f>IF($G15=7,Inscrição!C19,"")</f>
        <v/>
      </c>
      <c r="D15" s="24" t="str">
        <f>IF($G15=7,Inscrição!F19,"")</f>
        <v/>
      </c>
      <c r="E15" s="24" t="str">
        <f>IF($G15=7,Inscrição!G19,"")</f>
        <v/>
      </c>
      <c r="F15" s="24" t="str">
        <f>IF($G15=7,Inscrição!J19,"")</f>
        <v/>
      </c>
      <c r="G15" s="24">
        <f>Inscrição!K19</f>
        <v>6</v>
      </c>
      <c r="H15" s="24"/>
      <c r="I15" s="128"/>
      <c r="J15" s="42" t="str">
        <f>I14</f>
        <v>A</v>
      </c>
      <c r="K15" s="13" t="s">
        <v>95</v>
      </c>
      <c r="L15" s="38">
        <f t="shared" ref="L15:L39" si="4">IF(M15=J15,1,0)+IF(P15=J15,1,0)</f>
        <v>0</v>
      </c>
      <c r="M15" s="38" t="str">
        <f t="shared" ref="M15:M39" si="5">IF(COUNTIF($B$8:$B$107,O15)&gt;0,INDEX($E$8:$E$107,MATCH(O15,$B$8:$B$107,0),1),"")</f>
        <v/>
      </c>
      <c r="N15" s="38">
        <f t="shared" ref="N15:N39" si="6">COUNTIF($B$8:$B$107,O15)</f>
        <v>0</v>
      </c>
      <c r="O15" s="6"/>
      <c r="P15" s="38" t="str">
        <f t="shared" si="0"/>
        <v/>
      </c>
      <c r="Q15" s="38">
        <f t="shared" si="1"/>
        <v>0</v>
      </c>
      <c r="R15" s="6"/>
      <c r="S15" s="49" t="str">
        <f t="shared" si="2"/>
        <v/>
      </c>
      <c r="T15" s="12">
        <f t="shared" ref="T15:T39" si="7">IF(SUM(X15:AI15)&gt;0,INDEX($X$13:$AI$13,1,MATCH(1,X15:AI15,0)),0)</f>
        <v>0</v>
      </c>
      <c r="U15" s="12">
        <f>IF(T15&gt;0,1,0)</f>
        <v>0</v>
      </c>
      <c r="X15" s="12">
        <f t="shared" ref="X15:X39" si="8">IF(AND(O15&gt;0,N15=0),1,0)</f>
        <v>0</v>
      </c>
      <c r="Y15" s="12">
        <f t="shared" ref="Y15:Y39" si="9">IF((COUNTIF($O$14:$O$39,O15)+COUNTIF($R$14:$R$39,O15))&gt;1,1,0)</f>
        <v>0</v>
      </c>
      <c r="Z15" s="12">
        <f t="shared" ref="Z15:Z39" si="10">IF(N15&gt;0,IF(M15&lt;&gt;J15,1,0),0)</f>
        <v>0</v>
      </c>
      <c r="AA15" s="12">
        <f t="shared" ref="AA15:AA39" si="11">IF(N15&gt;0,IF(AND(M15&lt;&gt;"G",M15&lt;&gt;"H",M15&lt;&gt;"N",INDEX($F$8:$F$107,MATCH(O15,$B$8:$B$107,0),1)&lt;&gt;"S"),1,0),0)</f>
        <v>0</v>
      </c>
      <c r="AC15" s="12">
        <f t="shared" ref="AC15:AC39" si="12">IF(AND(R15&gt;0,Q15=0),1,0)</f>
        <v>0</v>
      </c>
      <c r="AD15" s="12">
        <f t="shared" ref="AD15:AD39" si="13">IF((COUNTIF($O$14:$O$39,R15)+COUNTIF($R$14:$R$39,R15))&gt;1,1,0)</f>
        <v>0</v>
      </c>
      <c r="AE15" s="12">
        <f t="shared" si="3"/>
        <v>0</v>
      </c>
      <c r="AF15" s="12">
        <f t="shared" ref="AF15:AF39" si="14">IF(Q15&gt;0,IF(AND(P15&lt;&gt;"G",P15&lt;&gt;"H",P15&lt;&gt;"N",INDEX($F$8:$F$107,MATCH(R15,$B$8:$B$107,0),1)&lt;&gt;"S"),1,0),0)</f>
        <v>0</v>
      </c>
      <c r="AG15" s="44">
        <v>0</v>
      </c>
      <c r="AH15" s="44">
        <f t="shared" ref="AH15:AH39" si="15">IF(AND($O15&gt;0,$R15&gt;0,SUM(X15:AG15)=0),IF(M15=$J15,0,IF(OR(COUNTIF($E$8:$E$112,$J15)=0,COUNTIF($E$8:$E$112,$J15)=2,COUNTIF($E$8:$E$112,$J15)&gt;SUMIF($J$14:$J$39,$J15,$L$14:$L$39)),1,0)),0)</f>
        <v>0</v>
      </c>
      <c r="AI15" s="12">
        <f t="shared" ref="AI15:AI39" si="16">IF(AND($O15&gt;0,$R15&gt;0,SUM(X15:AH15)=0),IF(P15=$J15,0,IF(OR(COUNTIF($E$8:$E$112,$J15)=0,COUNTIF($E$8:$E$112,$J15)=2,COUNTIF($E$8:$E$112,$J15)&gt;SUMIF($J$14:$J$39,$J15,$L$14:$L$39)),1,0)),0)</f>
        <v>0</v>
      </c>
    </row>
    <row r="16" spans="2:35" ht="13.5" customHeight="1" thickBot="1" x14ac:dyDescent="0.3">
      <c r="B16" s="24" t="str">
        <f>IF($G16=7,Inscrição!B20,"")</f>
        <v/>
      </c>
      <c r="C16" s="46" t="str">
        <f>IF($G16=7,Inscrição!C20,"")</f>
        <v/>
      </c>
      <c r="D16" s="24" t="str">
        <f>IF($G16=7,Inscrição!F20,"")</f>
        <v/>
      </c>
      <c r="E16" s="24" t="str">
        <f>IF($G16=7,Inscrição!G20,"")</f>
        <v/>
      </c>
      <c r="F16" s="24" t="str">
        <f>IF($G16=7,Inscrição!J20,"")</f>
        <v/>
      </c>
      <c r="G16" s="24">
        <f>Inscrição!K20</f>
        <v>6</v>
      </c>
      <c r="H16" s="24"/>
      <c r="I16" s="126" t="s">
        <v>10</v>
      </c>
      <c r="J16" s="42" t="str">
        <f>I16</f>
        <v>B</v>
      </c>
      <c r="K16" s="16" t="s">
        <v>94</v>
      </c>
      <c r="L16" s="38">
        <f t="shared" si="4"/>
        <v>0</v>
      </c>
      <c r="M16" s="38" t="str">
        <f t="shared" si="5"/>
        <v/>
      </c>
      <c r="N16" s="38">
        <f t="shared" si="6"/>
        <v>0</v>
      </c>
      <c r="O16" s="9"/>
      <c r="P16" s="38" t="str">
        <f t="shared" si="0"/>
        <v/>
      </c>
      <c r="Q16" s="38">
        <f t="shared" si="1"/>
        <v>0</v>
      </c>
      <c r="R16" s="9"/>
      <c r="S16" s="50" t="str">
        <f t="shared" si="2"/>
        <v/>
      </c>
      <c r="T16" s="12">
        <f t="shared" si="7"/>
        <v>0</v>
      </c>
      <c r="U16" s="12">
        <f t="shared" ref="U16:U39" si="17">IF(T16&gt;0,1,0)</f>
        <v>0</v>
      </c>
      <c r="X16" s="12">
        <f t="shared" si="8"/>
        <v>0</v>
      </c>
      <c r="Y16" s="12">
        <f t="shared" si="9"/>
        <v>0</v>
      </c>
      <c r="Z16" s="12">
        <f t="shared" si="10"/>
        <v>0</v>
      </c>
      <c r="AA16" s="12">
        <f t="shared" si="11"/>
        <v>0</v>
      </c>
      <c r="AC16" s="12">
        <f t="shared" si="12"/>
        <v>0</v>
      </c>
      <c r="AD16" s="12">
        <f t="shared" si="13"/>
        <v>0</v>
      </c>
      <c r="AE16" s="12">
        <f t="shared" si="3"/>
        <v>0</v>
      </c>
      <c r="AF16" s="12">
        <f t="shared" si="14"/>
        <v>0</v>
      </c>
      <c r="AG16" s="44">
        <v>0</v>
      </c>
      <c r="AH16" s="44">
        <f t="shared" si="15"/>
        <v>0</v>
      </c>
      <c r="AI16" s="12">
        <f t="shared" si="16"/>
        <v>0</v>
      </c>
    </row>
    <row r="17" spans="2:35" ht="13.5" customHeight="1" thickBot="1" x14ac:dyDescent="0.3">
      <c r="B17" s="24" t="str">
        <f>IF($G17=7,Inscrição!B21,"")</f>
        <v/>
      </c>
      <c r="C17" s="46" t="str">
        <f>IF($G17=7,Inscrição!C21,"")</f>
        <v/>
      </c>
      <c r="D17" s="24" t="str">
        <f>IF($G17=7,Inscrição!F21,"")</f>
        <v/>
      </c>
      <c r="E17" s="24" t="str">
        <f>IF($G17=7,Inscrição!G21,"")</f>
        <v/>
      </c>
      <c r="F17" s="24" t="str">
        <f>IF($G17=7,Inscrição!J21,"")</f>
        <v/>
      </c>
      <c r="G17" s="24">
        <f>Inscrição!K21</f>
        <v>6</v>
      </c>
      <c r="H17" s="24"/>
      <c r="I17" s="126"/>
      <c r="J17" s="42" t="str">
        <f>I16</f>
        <v>B</v>
      </c>
      <c r="K17" s="16" t="s">
        <v>95</v>
      </c>
      <c r="L17" s="38">
        <f t="shared" si="4"/>
        <v>0</v>
      </c>
      <c r="M17" s="38" t="str">
        <f t="shared" si="5"/>
        <v/>
      </c>
      <c r="N17" s="38">
        <f t="shared" si="6"/>
        <v>0</v>
      </c>
      <c r="O17" s="9"/>
      <c r="P17" s="38" t="str">
        <f t="shared" si="0"/>
        <v/>
      </c>
      <c r="Q17" s="38">
        <f t="shared" si="1"/>
        <v>0</v>
      </c>
      <c r="R17" s="9"/>
      <c r="S17" s="50" t="str">
        <f t="shared" si="2"/>
        <v/>
      </c>
      <c r="T17" s="12">
        <f t="shared" si="7"/>
        <v>0</v>
      </c>
      <c r="U17" s="12">
        <f t="shared" si="17"/>
        <v>0</v>
      </c>
      <c r="X17" s="12">
        <f t="shared" si="8"/>
        <v>0</v>
      </c>
      <c r="Y17" s="12">
        <f t="shared" si="9"/>
        <v>0</v>
      </c>
      <c r="Z17" s="12">
        <f t="shared" si="10"/>
        <v>0</v>
      </c>
      <c r="AA17" s="12">
        <f t="shared" si="11"/>
        <v>0</v>
      </c>
      <c r="AC17" s="12">
        <f t="shared" si="12"/>
        <v>0</v>
      </c>
      <c r="AD17" s="12">
        <f t="shared" si="13"/>
        <v>0</v>
      </c>
      <c r="AE17" s="12">
        <f t="shared" si="3"/>
        <v>0</v>
      </c>
      <c r="AF17" s="12">
        <f t="shared" si="14"/>
        <v>0</v>
      </c>
      <c r="AG17" s="44">
        <v>0</v>
      </c>
      <c r="AH17" s="44">
        <f t="shared" si="15"/>
        <v>0</v>
      </c>
      <c r="AI17" s="12">
        <f t="shared" si="16"/>
        <v>0</v>
      </c>
    </row>
    <row r="18" spans="2:35" ht="13.5" customHeight="1" thickBot="1" x14ac:dyDescent="0.3">
      <c r="B18" s="24" t="str">
        <f>IF($G18=7,Inscrição!B22,"")</f>
        <v/>
      </c>
      <c r="C18" s="46" t="str">
        <f>IF($G18=7,Inscrição!C22,"")</f>
        <v/>
      </c>
      <c r="D18" s="24" t="str">
        <f>IF($G18=7,Inscrição!F22,"")</f>
        <v/>
      </c>
      <c r="E18" s="24" t="str">
        <f>IF($G18=7,Inscrição!G22,"")</f>
        <v/>
      </c>
      <c r="F18" s="24" t="str">
        <f>IF($G18=7,Inscrição!J22,"")</f>
        <v/>
      </c>
      <c r="G18" s="24">
        <f>Inscrição!K22</f>
        <v>6</v>
      </c>
      <c r="H18" s="24"/>
      <c r="I18" s="128" t="s">
        <v>12</v>
      </c>
      <c r="J18" s="42" t="str">
        <f t="shared" ref="J18" si="18">I18</f>
        <v>C</v>
      </c>
      <c r="K18" s="13" t="s">
        <v>94</v>
      </c>
      <c r="L18" s="38">
        <f t="shared" si="4"/>
        <v>0</v>
      </c>
      <c r="M18" s="38" t="str">
        <f t="shared" si="5"/>
        <v/>
      </c>
      <c r="N18" s="38">
        <f t="shared" si="6"/>
        <v>0</v>
      </c>
      <c r="O18" s="6"/>
      <c r="P18" s="38" t="str">
        <f t="shared" si="0"/>
        <v/>
      </c>
      <c r="Q18" s="38">
        <f t="shared" si="1"/>
        <v>0</v>
      </c>
      <c r="R18" s="6"/>
      <c r="S18" s="49" t="str">
        <f t="shared" si="2"/>
        <v/>
      </c>
      <c r="T18" s="12">
        <f t="shared" si="7"/>
        <v>0</v>
      </c>
      <c r="U18" s="12">
        <f t="shared" si="17"/>
        <v>0</v>
      </c>
      <c r="X18" s="12">
        <f t="shared" si="8"/>
        <v>0</v>
      </c>
      <c r="Y18" s="12">
        <f t="shared" si="9"/>
        <v>0</v>
      </c>
      <c r="Z18" s="12">
        <f t="shared" si="10"/>
        <v>0</v>
      </c>
      <c r="AA18" s="12">
        <f t="shared" si="11"/>
        <v>0</v>
      </c>
      <c r="AC18" s="12">
        <f t="shared" si="12"/>
        <v>0</v>
      </c>
      <c r="AD18" s="12">
        <f t="shared" si="13"/>
        <v>0</v>
      </c>
      <c r="AE18" s="12">
        <f t="shared" si="3"/>
        <v>0</v>
      </c>
      <c r="AF18" s="12">
        <f t="shared" si="14"/>
        <v>0</v>
      </c>
      <c r="AG18" s="44">
        <v>0</v>
      </c>
      <c r="AH18" s="44">
        <f t="shared" si="15"/>
        <v>0</v>
      </c>
      <c r="AI18" s="12">
        <f t="shared" si="16"/>
        <v>0</v>
      </c>
    </row>
    <row r="19" spans="2:35" ht="13.5" customHeight="1" thickBot="1" x14ac:dyDescent="0.3">
      <c r="B19" s="24" t="str">
        <f>IF($G19=7,Inscrição!B23,"")</f>
        <v/>
      </c>
      <c r="C19" s="46" t="str">
        <f>IF($G19=7,Inscrição!C23,"")</f>
        <v/>
      </c>
      <c r="D19" s="24" t="str">
        <f>IF($G19=7,Inscrição!F23,"")</f>
        <v/>
      </c>
      <c r="E19" s="24" t="str">
        <f>IF($G19=7,Inscrição!G23,"")</f>
        <v/>
      </c>
      <c r="F19" s="24" t="str">
        <f>IF($G19=7,Inscrição!J23,"")</f>
        <v/>
      </c>
      <c r="G19" s="24">
        <f>Inscrição!K23</f>
        <v>6</v>
      </c>
      <c r="H19" s="24"/>
      <c r="I19" s="128"/>
      <c r="J19" s="42" t="str">
        <f t="shared" ref="J19" si="19">I18</f>
        <v>C</v>
      </c>
      <c r="K19" s="13" t="s">
        <v>95</v>
      </c>
      <c r="L19" s="38">
        <f t="shared" si="4"/>
        <v>0</v>
      </c>
      <c r="M19" s="38" t="str">
        <f t="shared" si="5"/>
        <v/>
      </c>
      <c r="N19" s="38">
        <f t="shared" si="6"/>
        <v>0</v>
      </c>
      <c r="O19" s="6"/>
      <c r="P19" s="38" t="str">
        <f t="shared" si="0"/>
        <v/>
      </c>
      <c r="Q19" s="38">
        <f t="shared" si="1"/>
        <v>0</v>
      </c>
      <c r="R19" s="6"/>
      <c r="S19" s="49" t="str">
        <f t="shared" si="2"/>
        <v/>
      </c>
      <c r="T19" s="12">
        <f t="shared" si="7"/>
        <v>0</v>
      </c>
      <c r="U19" s="12">
        <f t="shared" si="17"/>
        <v>0</v>
      </c>
      <c r="X19" s="12">
        <f t="shared" si="8"/>
        <v>0</v>
      </c>
      <c r="Y19" s="12">
        <f t="shared" si="9"/>
        <v>0</v>
      </c>
      <c r="Z19" s="12">
        <f t="shared" si="10"/>
        <v>0</v>
      </c>
      <c r="AA19" s="12">
        <f t="shared" si="11"/>
        <v>0</v>
      </c>
      <c r="AC19" s="12">
        <f t="shared" si="12"/>
        <v>0</v>
      </c>
      <c r="AD19" s="12">
        <f t="shared" si="13"/>
        <v>0</v>
      </c>
      <c r="AE19" s="12">
        <f t="shared" si="3"/>
        <v>0</v>
      </c>
      <c r="AF19" s="12">
        <f t="shared" si="14"/>
        <v>0</v>
      </c>
      <c r="AG19" s="44">
        <v>0</v>
      </c>
      <c r="AH19" s="44">
        <f t="shared" si="15"/>
        <v>0</v>
      </c>
      <c r="AI19" s="12">
        <f t="shared" si="16"/>
        <v>0</v>
      </c>
    </row>
    <row r="20" spans="2:35" ht="13.5" customHeight="1" thickBot="1" x14ac:dyDescent="0.3">
      <c r="B20" s="24" t="str">
        <f>IF($G20=7,Inscrição!B24,"")</f>
        <v/>
      </c>
      <c r="C20" s="46" t="str">
        <f>IF($G20=7,Inscrição!C24,"")</f>
        <v/>
      </c>
      <c r="D20" s="24" t="str">
        <f>IF($G20=7,Inscrição!F24,"")</f>
        <v/>
      </c>
      <c r="E20" s="24" t="str">
        <f>IF($G20=7,Inscrição!G24,"")</f>
        <v/>
      </c>
      <c r="F20" s="24" t="str">
        <f>IF($G20=7,Inscrição!J24,"")</f>
        <v/>
      </c>
      <c r="G20" s="24">
        <f>Inscrição!K24</f>
        <v>6</v>
      </c>
      <c r="H20" s="24"/>
      <c r="I20" s="126" t="s">
        <v>14</v>
      </c>
      <c r="J20" s="42" t="str">
        <f t="shared" ref="J20" si="20">I20</f>
        <v>D</v>
      </c>
      <c r="K20" s="16" t="s">
        <v>94</v>
      </c>
      <c r="L20" s="38">
        <f t="shared" si="4"/>
        <v>0</v>
      </c>
      <c r="M20" s="38" t="str">
        <f t="shared" si="5"/>
        <v/>
      </c>
      <c r="N20" s="38">
        <f t="shared" si="6"/>
        <v>0</v>
      </c>
      <c r="O20" s="9"/>
      <c r="P20" s="38" t="str">
        <f t="shared" si="0"/>
        <v/>
      </c>
      <c r="Q20" s="38">
        <f t="shared" si="1"/>
        <v>0</v>
      </c>
      <c r="R20" s="9"/>
      <c r="S20" s="50" t="str">
        <f t="shared" si="2"/>
        <v/>
      </c>
      <c r="T20" s="12">
        <f t="shared" si="7"/>
        <v>0</v>
      </c>
      <c r="U20" s="12">
        <f t="shared" si="17"/>
        <v>0</v>
      </c>
      <c r="X20" s="12">
        <f t="shared" si="8"/>
        <v>0</v>
      </c>
      <c r="Y20" s="12">
        <f t="shared" si="9"/>
        <v>0</v>
      </c>
      <c r="Z20" s="12">
        <f t="shared" si="10"/>
        <v>0</v>
      </c>
      <c r="AA20" s="12">
        <f t="shared" si="11"/>
        <v>0</v>
      </c>
      <c r="AC20" s="12">
        <f t="shared" si="12"/>
        <v>0</v>
      </c>
      <c r="AD20" s="12">
        <f t="shared" si="13"/>
        <v>0</v>
      </c>
      <c r="AE20" s="12">
        <f t="shared" si="3"/>
        <v>0</v>
      </c>
      <c r="AF20" s="12">
        <f t="shared" si="14"/>
        <v>0</v>
      </c>
      <c r="AG20" s="44">
        <v>0</v>
      </c>
      <c r="AH20" s="44">
        <f t="shared" si="15"/>
        <v>0</v>
      </c>
      <c r="AI20" s="12">
        <f t="shared" si="16"/>
        <v>0</v>
      </c>
    </row>
    <row r="21" spans="2:35" ht="13.5" customHeight="1" thickBot="1" x14ac:dyDescent="0.3">
      <c r="B21" s="24" t="str">
        <f>IF($G21=7,Inscrição!B25,"")</f>
        <v/>
      </c>
      <c r="C21" s="46" t="str">
        <f>IF($G21=7,Inscrição!C25,"")</f>
        <v/>
      </c>
      <c r="D21" s="24" t="str">
        <f>IF($G21=7,Inscrição!F25,"")</f>
        <v/>
      </c>
      <c r="E21" s="24" t="str">
        <f>IF($G21=7,Inscrição!G25,"")</f>
        <v/>
      </c>
      <c r="F21" s="24" t="str">
        <f>IF($G21=7,Inscrição!J25,"")</f>
        <v/>
      </c>
      <c r="G21" s="24">
        <f>Inscrição!K25</f>
        <v>6</v>
      </c>
      <c r="H21" s="24"/>
      <c r="I21" s="126"/>
      <c r="J21" s="42" t="str">
        <f t="shared" ref="J21" si="21">I20</f>
        <v>D</v>
      </c>
      <c r="K21" s="16" t="s">
        <v>95</v>
      </c>
      <c r="L21" s="38">
        <f t="shared" si="4"/>
        <v>0</v>
      </c>
      <c r="M21" s="38" t="str">
        <f t="shared" si="5"/>
        <v/>
      </c>
      <c r="N21" s="38">
        <f t="shared" si="6"/>
        <v>0</v>
      </c>
      <c r="O21" s="9"/>
      <c r="P21" s="38" t="str">
        <f t="shared" si="0"/>
        <v/>
      </c>
      <c r="Q21" s="38">
        <f t="shared" si="1"/>
        <v>0</v>
      </c>
      <c r="R21" s="9"/>
      <c r="S21" s="50" t="str">
        <f t="shared" si="2"/>
        <v/>
      </c>
      <c r="T21" s="12">
        <f t="shared" si="7"/>
        <v>0</v>
      </c>
      <c r="U21" s="12">
        <f t="shared" si="17"/>
        <v>0</v>
      </c>
      <c r="X21" s="12">
        <f t="shared" si="8"/>
        <v>0</v>
      </c>
      <c r="Y21" s="12">
        <f t="shared" si="9"/>
        <v>0</v>
      </c>
      <c r="Z21" s="12">
        <f t="shared" si="10"/>
        <v>0</v>
      </c>
      <c r="AA21" s="12">
        <f t="shared" si="11"/>
        <v>0</v>
      </c>
      <c r="AC21" s="12">
        <f t="shared" si="12"/>
        <v>0</v>
      </c>
      <c r="AD21" s="12">
        <f t="shared" si="13"/>
        <v>0</v>
      </c>
      <c r="AE21" s="12">
        <f t="shared" si="3"/>
        <v>0</v>
      </c>
      <c r="AF21" s="12">
        <f t="shared" si="14"/>
        <v>0</v>
      </c>
      <c r="AG21" s="44">
        <v>0</v>
      </c>
      <c r="AH21" s="44">
        <f t="shared" si="15"/>
        <v>0</v>
      </c>
      <c r="AI21" s="12">
        <f t="shared" si="16"/>
        <v>0</v>
      </c>
    </row>
    <row r="22" spans="2:35" ht="13.5" customHeight="1" thickBot="1" x14ac:dyDescent="0.3">
      <c r="B22" s="24" t="str">
        <f>IF($G22=7,Inscrição!B26,"")</f>
        <v/>
      </c>
      <c r="C22" s="46" t="str">
        <f>IF($G22=7,Inscrição!C26,"")</f>
        <v/>
      </c>
      <c r="D22" s="24" t="str">
        <f>IF($G22=7,Inscrição!F26,"")</f>
        <v/>
      </c>
      <c r="E22" s="24" t="str">
        <f>IF($G22=7,Inscrição!G26,"")</f>
        <v/>
      </c>
      <c r="F22" s="24" t="str">
        <f>IF($G22=7,Inscrição!J26,"")</f>
        <v/>
      </c>
      <c r="G22" s="24">
        <f>Inscrição!K26</f>
        <v>6</v>
      </c>
      <c r="H22" s="24"/>
      <c r="I22" s="128" t="s">
        <v>16</v>
      </c>
      <c r="J22" s="42" t="str">
        <f t="shared" ref="J22" si="22">I22</f>
        <v>E</v>
      </c>
      <c r="K22" s="13" t="s">
        <v>94</v>
      </c>
      <c r="L22" s="38">
        <f t="shared" si="4"/>
        <v>0</v>
      </c>
      <c r="M22" s="38" t="str">
        <f t="shared" si="5"/>
        <v/>
      </c>
      <c r="N22" s="38">
        <f t="shared" si="6"/>
        <v>0</v>
      </c>
      <c r="O22" s="6"/>
      <c r="P22" s="38" t="str">
        <f t="shared" si="0"/>
        <v/>
      </c>
      <c r="Q22" s="38">
        <f t="shared" si="1"/>
        <v>0</v>
      </c>
      <c r="R22" s="6"/>
      <c r="S22" s="49" t="str">
        <f t="shared" si="2"/>
        <v/>
      </c>
      <c r="T22" s="12">
        <f t="shared" si="7"/>
        <v>0</v>
      </c>
      <c r="U22" s="12">
        <f t="shared" si="17"/>
        <v>0</v>
      </c>
      <c r="X22" s="12">
        <f t="shared" si="8"/>
        <v>0</v>
      </c>
      <c r="Y22" s="12">
        <f t="shared" si="9"/>
        <v>0</v>
      </c>
      <c r="Z22" s="12">
        <f t="shared" si="10"/>
        <v>0</v>
      </c>
      <c r="AA22" s="12">
        <f t="shared" si="11"/>
        <v>0</v>
      </c>
      <c r="AC22" s="12">
        <f t="shared" si="12"/>
        <v>0</v>
      </c>
      <c r="AD22" s="12">
        <f t="shared" si="13"/>
        <v>0</v>
      </c>
      <c r="AE22" s="12">
        <f t="shared" si="3"/>
        <v>0</v>
      </c>
      <c r="AF22" s="12">
        <f t="shared" si="14"/>
        <v>0</v>
      </c>
      <c r="AG22" s="44">
        <v>0</v>
      </c>
      <c r="AH22" s="44">
        <f t="shared" si="15"/>
        <v>0</v>
      </c>
      <c r="AI22" s="12">
        <f t="shared" si="16"/>
        <v>0</v>
      </c>
    </row>
    <row r="23" spans="2:35" ht="13.5" customHeight="1" thickBot="1" x14ac:dyDescent="0.3">
      <c r="B23" s="24" t="str">
        <f>IF($G23=7,Inscrição!B27,"")</f>
        <v/>
      </c>
      <c r="C23" s="46" t="str">
        <f>IF($G23=7,Inscrição!C27,"")</f>
        <v/>
      </c>
      <c r="D23" s="24" t="str">
        <f>IF($G23=7,Inscrição!F27,"")</f>
        <v/>
      </c>
      <c r="E23" s="24" t="str">
        <f>IF($G23=7,Inscrição!G27,"")</f>
        <v/>
      </c>
      <c r="F23" s="24" t="str">
        <f>IF($G23=7,Inscrição!J27,"")</f>
        <v/>
      </c>
      <c r="G23" s="24">
        <f>Inscrição!K27</f>
        <v>6</v>
      </c>
      <c r="H23" s="24"/>
      <c r="I23" s="128"/>
      <c r="J23" s="42" t="str">
        <f t="shared" ref="J23" si="23">I22</f>
        <v>E</v>
      </c>
      <c r="K23" s="13" t="s">
        <v>95</v>
      </c>
      <c r="L23" s="38">
        <f t="shared" si="4"/>
        <v>0</v>
      </c>
      <c r="M23" s="38" t="str">
        <f t="shared" si="5"/>
        <v/>
      </c>
      <c r="N23" s="38">
        <f t="shared" si="6"/>
        <v>0</v>
      </c>
      <c r="O23" s="6"/>
      <c r="P23" s="38" t="str">
        <f t="shared" si="0"/>
        <v/>
      </c>
      <c r="Q23" s="38">
        <f t="shared" si="1"/>
        <v>0</v>
      </c>
      <c r="R23" s="6"/>
      <c r="S23" s="49" t="str">
        <f t="shared" si="2"/>
        <v/>
      </c>
      <c r="T23" s="12">
        <f t="shared" si="7"/>
        <v>0</v>
      </c>
      <c r="U23" s="12">
        <f t="shared" si="17"/>
        <v>0</v>
      </c>
      <c r="X23" s="12">
        <f t="shared" si="8"/>
        <v>0</v>
      </c>
      <c r="Y23" s="12">
        <f t="shared" si="9"/>
        <v>0</v>
      </c>
      <c r="Z23" s="12">
        <f t="shared" si="10"/>
        <v>0</v>
      </c>
      <c r="AA23" s="12">
        <f t="shared" si="11"/>
        <v>0</v>
      </c>
      <c r="AC23" s="12">
        <f t="shared" si="12"/>
        <v>0</v>
      </c>
      <c r="AD23" s="12">
        <f t="shared" si="13"/>
        <v>0</v>
      </c>
      <c r="AE23" s="12">
        <f t="shared" si="3"/>
        <v>0</v>
      </c>
      <c r="AF23" s="12">
        <f t="shared" si="14"/>
        <v>0</v>
      </c>
      <c r="AG23" s="44">
        <v>0</v>
      </c>
      <c r="AH23" s="44">
        <f t="shared" si="15"/>
        <v>0</v>
      </c>
      <c r="AI23" s="12">
        <f t="shared" si="16"/>
        <v>0</v>
      </c>
    </row>
    <row r="24" spans="2:35" ht="13.5" customHeight="1" thickBot="1" x14ac:dyDescent="0.3">
      <c r="B24" s="24" t="str">
        <f>IF($G24=7,Inscrição!B28,"")</f>
        <v/>
      </c>
      <c r="C24" s="46" t="str">
        <f>IF($G24=7,Inscrição!C28,"")</f>
        <v/>
      </c>
      <c r="D24" s="24" t="str">
        <f>IF($G24=7,Inscrição!F28,"")</f>
        <v/>
      </c>
      <c r="E24" s="24" t="str">
        <f>IF($G24=7,Inscrição!G28,"")</f>
        <v/>
      </c>
      <c r="F24" s="24" t="str">
        <f>IF($G24=7,Inscrição!J28,"")</f>
        <v/>
      </c>
      <c r="G24" s="24">
        <f>Inscrição!K28</f>
        <v>6</v>
      </c>
      <c r="H24" s="24"/>
      <c r="I24" s="126" t="s">
        <v>18</v>
      </c>
      <c r="J24" s="42" t="str">
        <f t="shared" ref="J24" si="24">I24</f>
        <v>F</v>
      </c>
      <c r="K24" s="16" t="s">
        <v>94</v>
      </c>
      <c r="L24" s="38">
        <f t="shared" si="4"/>
        <v>0</v>
      </c>
      <c r="M24" s="38" t="str">
        <f t="shared" si="5"/>
        <v/>
      </c>
      <c r="N24" s="38">
        <f t="shared" si="6"/>
        <v>0</v>
      </c>
      <c r="O24" s="9"/>
      <c r="P24" s="38" t="str">
        <f t="shared" si="0"/>
        <v/>
      </c>
      <c r="Q24" s="38">
        <f t="shared" si="1"/>
        <v>0</v>
      </c>
      <c r="R24" s="9"/>
      <c r="S24" s="50" t="str">
        <f t="shared" si="2"/>
        <v/>
      </c>
      <c r="T24" s="12">
        <f t="shared" si="7"/>
        <v>0</v>
      </c>
      <c r="U24" s="12">
        <f t="shared" si="17"/>
        <v>0</v>
      </c>
      <c r="X24" s="12">
        <f t="shared" si="8"/>
        <v>0</v>
      </c>
      <c r="Y24" s="12">
        <f t="shared" si="9"/>
        <v>0</v>
      </c>
      <c r="Z24" s="12">
        <f t="shared" si="10"/>
        <v>0</v>
      </c>
      <c r="AA24" s="12">
        <f t="shared" si="11"/>
        <v>0</v>
      </c>
      <c r="AC24" s="12">
        <f t="shared" si="12"/>
        <v>0</v>
      </c>
      <c r="AD24" s="12">
        <f t="shared" si="13"/>
        <v>0</v>
      </c>
      <c r="AE24" s="12">
        <f t="shared" si="3"/>
        <v>0</v>
      </c>
      <c r="AF24" s="12">
        <f t="shared" si="14"/>
        <v>0</v>
      </c>
      <c r="AG24" s="44">
        <v>0</v>
      </c>
      <c r="AH24" s="44">
        <f t="shared" si="15"/>
        <v>0</v>
      </c>
      <c r="AI24" s="12">
        <f t="shared" si="16"/>
        <v>0</v>
      </c>
    </row>
    <row r="25" spans="2:35" ht="13.5" customHeight="1" thickBot="1" x14ac:dyDescent="0.3">
      <c r="B25" s="24" t="str">
        <f>IF($G25=7,Inscrição!B29,"")</f>
        <v/>
      </c>
      <c r="C25" s="46" t="str">
        <f>IF($G25=7,Inscrição!C29,"")</f>
        <v/>
      </c>
      <c r="D25" s="24" t="str">
        <f>IF($G25=7,Inscrição!F29,"")</f>
        <v/>
      </c>
      <c r="E25" s="24" t="str">
        <f>IF($G25=7,Inscrição!G29,"")</f>
        <v/>
      </c>
      <c r="F25" s="24" t="str">
        <f>IF($G25=7,Inscrição!J29,"")</f>
        <v/>
      </c>
      <c r="G25" s="24">
        <f>Inscrição!K29</f>
        <v>6</v>
      </c>
      <c r="H25" s="24"/>
      <c r="I25" s="126"/>
      <c r="J25" s="42" t="str">
        <f t="shared" ref="J25" si="25">I24</f>
        <v>F</v>
      </c>
      <c r="K25" s="16" t="s">
        <v>95</v>
      </c>
      <c r="L25" s="38">
        <f t="shared" si="4"/>
        <v>0</v>
      </c>
      <c r="M25" s="38" t="str">
        <f t="shared" si="5"/>
        <v/>
      </c>
      <c r="N25" s="38">
        <f t="shared" si="6"/>
        <v>0</v>
      </c>
      <c r="O25" s="9"/>
      <c r="P25" s="38" t="str">
        <f t="shared" si="0"/>
        <v/>
      </c>
      <c r="Q25" s="38">
        <f t="shared" si="1"/>
        <v>0</v>
      </c>
      <c r="R25" s="9"/>
      <c r="S25" s="50" t="str">
        <f t="shared" si="2"/>
        <v/>
      </c>
      <c r="T25" s="12">
        <f t="shared" si="7"/>
        <v>0</v>
      </c>
      <c r="U25" s="12">
        <f t="shared" si="17"/>
        <v>0</v>
      </c>
      <c r="X25" s="12">
        <f t="shared" si="8"/>
        <v>0</v>
      </c>
      <c r="Y25" s="12">
        <f t="shared" si="9"/>
        <v>0</v>
      </c>
      <c r="Z25" s="12">
        <f t="shared" si="10"/>
        <v>0</v>
      </c>
      <c r="AA25" s="12">
        <f t="shared" si="11"/>
        <v>0</v>
      </c>
      <c r="AC25" s="12">
        <f t="shared" si="12"/>
        <v>0</v>
      </c>
      <c r="AD25" s="12">
        <f t="shared" si="13"/>
        <v>0</v>
      </c>
      <c r="AE25" s="12">
        <f t="shared" si="3"/>
        <v>0</v>
      </c>
      <c r="AF25" s="12">
        <f t="shared" si="14"/>
        <v>0</v>
      </c>
      <c r="AG25" s="44">
        <v>0</v>
      </c>
      <c r="AH25" s="44">
        <f t="shared" si="15"/>
        <v>0</v>
      </c>
      <c r="AI25" s="12">
        <f t="shared" si="16"/>
        <v>0</v>
      </c>
    </row>
    <row r="26" spans="2:35" ht="13.5" customHeight="1" thickBot="1" x14ac:dyDescent="0.3">
      <c r="B26" s="24" t="str">
        <f>IF($G26=7,Inscrição!B30,"")</f>
        <v/>
      </c>
      <c r="C26" s="46" t="str">
        <f>IF($G26=7,Inscrição!C30,"")</f>
        <v/>
      </c>
      <c r="D26" s="24" t="str">
        <f>IF($G26=7,Inscrição!F30,"")</f>
        <v/>
      </c>
      <c r="E26" s="24" t="str">
        <f>IF($G26=7,Inscrição!G30,"")</f>
        <v/>
      </c>
      <c r="F26" s="24" t="str">
        <f>IF($G26=7,Inscrição!J30,"")</f>
        <v/>
      </c>
      <c r="G26" s="24">
        <f>Inscrição!K30</f>
        <v>6</v>
      </c>
      <c r="H26" s="24"/>
      <c r="I26" s="128" t="s">
        <v>19</v>
      </c>
      <c r="J26" s="42" t="str">
        <f t="shared" ref="J26" si="26">I26</f>
        <v>G</v>
      </c>
      <c r="K26" s="13" t="s">
        <v>94</v>
      </c>
      <c r="L26" s="38">
        <f t="shared" si="4"/>
        <v>0</v>
      </c>
      <c r="M26" s="38" t="str">
        <f t="shared" si="5"/>
        <v/>
      </c>
      <c r="N26" s="38">
        <f t="shared" si="6"/>
        <v>0</v>
      </c>
      <c r="O26" s="6"/>
      <c r="P26" s="38" t="str">
        <f t="shared" si="0"/>
        <v/>
      </c>
      <c r="Q26" s="38">
        <f t="shared" si="1"/>
        <v>0</v>
      </c>
      <c r="R26" s="6"/>
      <c r="S26" s="49" t="str">
        <f t="shared" si="2"/>
        <v/>
      </c>
      <c r="T26" s="12">
        <f t="shared" si="7"/>
        <v>0</v>
      </c>
      <c r="U26" s="12">
        <f t="shared" si="17"/>
        <v>0</v>
      </c>
      <c r="X26" s="12">
        <f t="shared" si="8"/>
        <v>0</v>
      </c>
      <c r="Y26" s="12">
        <f t="shared" si="9"/>
        <v>0</v>
      </c>
      <c r="Z26" s="12">
        <f t="shared" si="10"/>
        <v>0</v>
      </c>
      <c r="AA26" s="12">
        <f t="shared" si="11"/>
        <v>0</v>
      </c>
      <c r="AC26" s="12">
        <f t="shared" si="12"/>
        <v>0</v>
      </c>
      <c r="AD26" s="12">
        <f t="shared" si="13"/>
        <v>0</v>
      </c>
      <c r="AE26" s="12">
        <f t="shared" si="3"/>
        <v>0</v>
      </c>
      <c r="AF26" s="12">
        <f t="shared" si="14"/>
        <v>0</v>
      </c>
      <c r="AG26" s="44">
        <v>0</v>
      </c>
      <c r="AH26" s="44">
        <f t="shared" si="15"/>
        <v>0</v>
      </c>
      <c r="AI26" s="12">
        <f t="shared" si="16"/>
        <v>0</v>
      </c>
    </row>
    <row r="27" spans="2:35" ht="13.5" customHeight="1" thickBot="1" x14ac:dyDescent="0.3">
      <c r="B27" s="24" t="str">
        <f>IF($G27=7,Inscrição!B31,"")</f>
        <v/>
      </c>
      <c r="C27" s="46" t="str">
        <f>IF($G27=7,Inscrição!C31,"")</f>
        <v/>
      </c>
      <c r="D27" s="24" t="str">
        <f>IF($G27=7,Inscrição!F31,"")</f>
        <v/>
      </c>
      <c r="E27" s="24" t="str">
        <f>IF($G27=7,Inscrição!G31,"")</f>
        <v/>
      </c>
      <c r="F27" s="24" t="str">
        <f>IF($G27=7,Inscrição!J31,"")</f>
        <v/>
      </c>
      <c r="G27" s="24">
        <f>Inscrição!K31</f>
        <v>6</v>
      </c>
      <c r="H27" s="24"/>
      <c r="I27" s="128"/>
      <c r="J27" s="42" t="str">
        <f t="shared" ref="J27" si="27">I26</f>
        <v>G</v>
      </c>
      <c r="K27" s="13" t="s">
        <v>95</v>
      </c>
      <c r="L27" s="38">
        <f t="shared" si="4"/>
        <v>0</v>
      </c>
      <c r="M27" s="38" t="str">
        <f t="shared" si="5"/>
        <v/>
      </c>
      <c r="N27" s="38">
        <f t="shared" si="6"/>
        <v>0</v>
      </c>
      <c r="O27" s="6"/>
      <c r="P27" s="38" t="str">
        <f t="shared" si="0"/>
        <v/>
      </c>
      <c r="Q27" s="38">
        <f t="shared" si="1"/>
        <v>0</v>
      </c>
      <c r="R27" s="6"/>
      <c r="S27" s="49" t="str">
        <f t="shared" si="2"/>
        <v/>
      </c>
      <c r="T27" s="12">
        <f t="shared" si="7"/>
        <v>0</v>
      </c>
      <c r="U27" s="12">
        <f t="shared" si="17"/>
        <v>0</v>
      </c>
      <c r="X27" s="12">
        <f t="shared" si="8"/>
        <v>0</v>
      </c>
      <c r="Y27" s="12">
        <f t="shared" si="9"/>
        <v>0</v>
      </c>
      <c r="Z27" s="12">
        <f t="shared" si="10"/>
        <v>0</v>
      </c>
      <c r="AA27" s="12">
        <f t="shared" si="11"/>
        <v>0</v>
      </c>
      <c r="AC27" s="12">
        <f t="shared" si="12"/>
        <v>0</v>
      </c>
      <c r="AD27" s="12">
        <f t="shared" si="13"/>
        <v>0</v>
      </c>
      <c r="AE27" s="12">
        <f t="shared" si="3"/>
        <v>0</v>
      </c>
      <c r="AF27" s="12">
        <f t="shared" si="14"/>
        <v>0</v>
      </c>
      <c r="AG27" s="44">
        <v>0</v>
      </c>
      <c r="AH27" s="44">
        <f t="shared" si="15"/>
        <v>0</v>
      </c>
      <c r="AI27" s="12">
        <f t="shared" si="16"/>
        <v>0</v>
      </c>
    </row>
    <row r="28" spans="2:35" ht="13.5" customHeight="1" thickBot="1" x14ac:dyDescent="0.3">
      <c r="B28" s="24" t="str">
        <f>IF($G28=7,Inscrição!B32,"")</f>
        <v/>
      </c>
      <c r="C28" s="46" t="str">
        <f>IF($G28=7,Inscrição!C32,"")</f>
        <v/>
      </c>
      <c r="D28" s="24" t="str">
        <f>IF($G28=7,Inscrição!F32,"")</f>
        <v/>
      </c>
      <c r="E28" s="24" t="str">
        <f>IF($G28=7,Inscrição!G32,"")</f>
        <v/>
      </c>
      <c r="F28" s="24" t="str">
        <f>IF($G28=7,Inscrição!J32,"")</f>
        <v/>
      </c>
      <c r="G28" s="24">
        <f>Inscrição!K32</f>
        <v>6</v>
      </c>
      <c r="H28" s="24"/>
      <c r="I28" s="126" t="s">
        <v>20</v>
      </c>
      <c r="J28" s="42" t="str">
        <f t="shared" ref="J28" si="28">I28</f>
        <v>H</v>
      </c>
      <c r="K28" s="16" t="s">
        <v>94</v>
      </c>
      <c r="L28" s="38">
        <f t="shared" si="4"/>
        <v>0</v>
      </c>
      <c r="M28" s="38" t="str">
        <f t="shared" si="5"/>
        <v/>
      </c>
      <c r="N28" s="38">
        <f t="shared" si="6"/>
        <v>0</v>
      </c>
      <c r="O28" s="9"/>
      <c r="P28" s="38" t="str">
        <f t="shared" si="0"/>
        <v/>
      </c>
      <c r="Q28" s="38">
        <f t="shared" si="1"/>
        <v>0</v>
      </c>
      <c r="R28" s="9"/>
      <c r="S28" s="50" t="str">
        <f t="shared" si="2"/>
        <v/>
      </c>
      <c r="T28" s="12">
        <f t="shared" si="7"/>
        <v>0</v>
      </c>
      <c r="U28" s="12">
        <f t="shared" si="17"/>
        <v>0</v>
      </c>
      <c r="X28" s="12">
        <f t="shared" si="8"/>
        <v>0</v>
      </c>
      <c r="Y28" s="12">
        <f t="shared" si="9"/>
        <v>0</v>
      </c>
      <c r="Z28" s="12">
        <f t="shared" si="10"/>
        <v>0</v>
      </c>
      <c r="AA28" s="12">
        <f t="shared" si="11"/>
        <v>0</v>
      </c>
      <c r="AC28" s="12">
        <f t="shared" si="12"/>
        <v>0</v>
      </c>
      <c r="AD28" s="12">
        <f t="shared" si="13"/>
        <v>0</v>
      </c>
      <c r="AE28" s="12">
        <f t="shared" si="3"/>
        <v>0</v>
      </c>
      <c r="AF28" s="12">
        <f t="shared" si="14"/>
        <v>0</v>
      </c>
      <c r="AG28" s="44">
        <v>0</v>
      </c>
      <c r="AH28" s="44">
        <f t="shared" si="15"/>
        <v>0</v>
      </c>
      <c r="AI28" s="12">
        <f t="shared" si="16"/>
        <v>0</v>
      </c>
    </row>
    <row r="29" spans="2:35" ht="13.5" customHeight="1" thickBot="1" x14ac:dyDescent="0.3">
      <c r="B29" s="24" t="str">
        <f>IF($G29=7,Inscrição!B33,"")</f>
        <v/>
      </c>
      <c r="C29" s="46" t="str">
        <f>IF($G29=7,Inscrição!C33,"")</f>
        <v/>
      </c>
      <c r="D29" s="24" t="str">
        <f>IF($G29=7,Inscrição!F33,"")</f>
        <v/>
      </c>
      <c r="E29" s="24" t="str">
        <f>IF($G29=7,Inscrição!G33,"")</f>
        <v/>
      </c>
      <c r="F29" s="24" t="str">
        <f>IF($G29=7,Inscrição!J33,"")</f>
        <v/>
      </c>
      <c r="G29" s="24">
        <f>Inscrição!K33</f>
        <v>6</v>
      </c>
      <c r="H29" s="24"/>
      <c r="I29" s="126"/>
      <c r="J29" s="42" t="str">
        <f t="shared" ref="J29" si="29">I28</f>
        <v>H</v>
      </c>
      <c r="K29" s="16" t="s">
        <v>95</v>
      </c>
      <c r="L29" s="38">
        <f t="shared" si="4"/>
        <v>0</v>
      </c>
      <c r="M29" s="38" t="str">
        <f t="shared" si="5"/>
        <v/>
      </c>
      <c r="N29" s="38">
        <f t="shared" si="6"/>
        <v>0</v>
      </c>
      <c r="O29" s="9"/>
      <c r="P29" s="38" t="str">
        <f t="shared" si="0"/>
        <v/>
      </c>
      <c r="Q29" s="38">
        <f t="shared" si="1"/>
        <v>0</v>
      </c>
      <c r="R29" s="9"/>
      <c r="S29" s="50" t="str">
        <f t="shared" si="2"/>
        <v/>
      </c>
      <c r="T29" s="12">
        <f t="shared" si="7"/>
        <v>0</v>
      </c>
      <c r="U29" s="12">
        <f t="shared" si="17"/>
        <v>0</v>
      </c>
      <c r="X29" s="12">
        <f t="shared" si="8"/>
        <v>0</v>
      </c>
      <c r="Y29" s="12">
        <f t="shared" si="9"/>
        <v>0</v>
      </c>
      <c r="Z29" s="12">
        <f t="shared" si="10"/>
        <v>0</v>
      </c>
      <c r="AA29" s="12">
        <f t="shared" si="11"/>
        <v>0</v>
      </c>
      <c r="AC29" s="12">
        <f t="shared" si="12"/>
        <v>0</v>
      </c>
      <c r="AD29" s="12">
        <f t="shared" si="13"/>
        <v>0</v>
      </c>
      <c r="AE29" s="12">
        <f t="shared" si="3"/>
        <v>0</v>
      </c>
      <c r="AF29" s="12">
        <f t="shared" si="14"/>
        <v>0</v>
      </c>
      <c r="AG29" s="44">
        <v>0</v>
      </c>
      <c r="AH29" s="44">
        <f t="shared" si="15"/>
        <v>0</v>
      </c>
      <c r="AI29" s="12">
        <f t="shared" si="16"/>
        <v>0</v>
      </c>
    </row>
    <row r="30" spans="2:35" ht="13.5" customHeight="1" thickBot="1" x14ac:dyDescent="0.3">
      <c r="B30" s="24" t="str">
        <f>IF($G30=7,Inscrição!B34,"")</f>
        <v/>
      </c>
      <c r="C30" s="46" t="str">
        <f>IF($G30=7,Inscrição!C34,"")</f>
        <v/>
      </c>
      <c r="D30" s="24" t="str">
        <f>IF($G30=7,Inscrição!F34,"")</f>
        <v/>
      </c>
      <c r="E30" s="24" t="str">
        <f>IF($G30=7,Inscrição!G34,"")</f>
        <v/>
      </c>
      <c r="F30" s="24" t="str">
        <f>IF($G30=7,Inscrição!J34,"")</f>
        <v/>
      </c>
      <c r="G30" s="24">
        <f>Inscrição!K34</f>
        <v>6</v>
      </c>
      <c r="H30" s="24"/>
      <c r="I30" s="128" t="s">
        <v>22</v>
      </c>
      <c r="J30" s="42" t="str">
        <f t="shared" ref="J30" si="30">I30</f>
        <v>I</v>
      </c>
      <c r="K30" s="13" t="s">
        <v>94</v>
      </c>
      <c r="L30" s="38">
        <f t="shared" si="4"/>
        <v>0</v>
      </c>
      <c r="M30" s="38" t="str">
        <f t="shared" si="5"/>
        <v/>
      </c>
      <c r="N30" s="38">
        <f t="shared" si="6"/>
        <v>0</v>
      </c>
      <c r="O30" s="6"/>
      <c r="P30" s="38"/>
      <c r="Q30" s="38"/>
      <c r="R30" s="6"/>
      <c r="S30" s="49" t="str">
        <f t="shared" si="2"/>
        <v/>
      </c>
      <c r="T30" s="12">
        <f t="shared" si="7"/>
        <v>0</v>
      </c>
      <c r="U30" s="12">
        <f t="shared" si="17"/>
        <v>0</v>
      </c>
      <c r="X30" s="12">
        <f t="shared" si="8"/>
        <v>0</v>
      </c>
      <c r="Y30" s="12">
        <f t="shared" si="9"/>
        <v>0</v>
      </c>
      <c r="Z30" s="12">
        <f t="shared" si="10"/>
        <v>0</v>
      </c>
      <c r="AA30" s="12">
        <f t="shared" si="11"/>
        <v>0</v>
      </c>
      <c r="AC30" s="12">
        <f t="shared" si="12"/>
        <v>0</v>
      </c>
      <c r="AD30" s="12">
        <f t="shared" si="13"/>
        <v>0</v>
      </c>
      <c r="AE30" s="12">
        <f>IF(Q30&gt;0,IF(P30&lt;J30,1,0),0)</f>
        <v>0</v>
      </c>
      <c r="AF30" s="12">
        <f t="shared" si="14"/>
        <v>0</v>
      </c>
      <c r="AG30" s="44">
        <v>0</v>
      </c>
      <c r="AH30" s="44">
        <f t="shared" si="15"/>
        <v>0</v>
      </c>
      <c r="AI30" s="12">
        <f t="shared" si="16"/>
        <v>0</v>
      </c>
    </row>
    <row r="31" spans="2:35" ht="13.5" customHeight="1" thickBot="1" x14ac:dyDescent="0.3">
      <c r="B31" s="24" t="str">
        <f>IF($G31=7,Inscrição!B35,"")</f>
        <v/>
      </c>
      <c r="C31" s="46" t="str">
        <f>IF($G31=7,Inscrição!C35,"")</f>
        <v/>
      </c>
      <c r="D31" s="24" t="str">
        <f>IF($G31=7,Inscrição!F35,"")</f>
        <v/>
      </c>
      <c r="E31" s="24" t="str">
        <f>IF($G31=7,Inscrição!G35,"")</f>
        <v/>
      </c>
      <c r="F31" s="24" t="str">
        <f>IF($G31=7,Inscrição!J35,"")</f>
        <v/>
      </c>
      <c r="G31" s="24">
        <f>Inscrição!K35</f>
        <v>6</v>
      </c>
      <c r="H31" s="24"/>
      <c r="I31" s="128"/>
      <c r="J31" s="42" t="str">
        <f t="shared" ref="J31" si="31">I30</f>
        <v>I</v>
      </c>
      <c r="K31" s="13" t="s">
        <v>95</v>
      </c>
      <c r="L31" s="38">
        <f t="shared" si="4"/>
        <v>0</v>
      </c>
      <c r="M31" s="38" t="str">
        <f t="shared" si="5"/>
        <v/>
      </c>
      <c r="N31" s="38">
        <f t="shared" si="6"/>
        <v>0</v>
      </c>
      <c r="O31" s="6"/>
      <c r="P31" s="38" t="str">
        <f t="shared" si="0"/>
        <v/>
      </c>
      <c r="Q31" s="38">
        <f t="shared" si="1"/>
        <v>0</v>
      </c>
      <c r="R31" s="6"/>
      <c r="S31" s="49" t="str">
        <f t="shared" si="2"/>
        <v/>
      </c>
      <c r="T31" s="12">
        <f t="shared" si="7"/>
        <v>0</v>
      </c>
      <c r="U31" s="12">
        <f t="shared" si="17"/>
        <v>0</v>
      </c>
      <c r="X31" s="12">
        <f t="shared" si="8"/>
        <v>0</v>
      </c>
      <c r="Y31" s="12">
        <f t="shared" si="9"/>
        <v>0</v>
      </c>
      <c r="Z31" s="12">
        <f t="shared" si="10"/>
        <v>0</v>
      </c>
      <c r="AA31" s="12">
        <f t="shared" si="11"/>
        <v>0</v>
      </c>
      <c r="AC31" s="12">
        <f t="shared" si="12"/>
        <v>0</v>
      </c>
      <c r="AD31" s="12">
        <f t="shared" si="13"/>
        <v>0</v>
      </c>
      <c r="AE31" s="12">
        <f t="shared" ref="AE31:AE39" si="32">IF(Q31&gt;0,IF(P31&lt;J31,1,0),0)</f>
        <v>0</v>
      </c>
      <c r="AF31" s="12">
        <f t="shared" si="14"/>
        <v>0</v>
      </c>
      <c r="AG31" s="44">
        <v>0</v>
      </c>
      <c r="AH31" s="44">
        <f t="shared" si="15"/>
        <v>0</v>
      </c>
      <c r="AI31" s="12">
        <f t="shared" si="16"/>
        <v>0</v>
      </c>
    </row>
    <row r="32" spans="2:35" ht="13.5" customHeight="1" thickBot="1" x14ac:dyDescent="0.3">
      <c r="B32" s="24" t="str">
        <f>IF($G32=7,Inscrição!B36,"")</f>
        <v/>
      </c>
      <c r="C32" s="46" t="str">
        <f>IF($G32=7,Inscrição!C36,"")</f>
        <v/>
      </c>
      <c r="D32" s="24" t="str">
        <f>IF($G32=7,Inscrição!F36,"")</f>
        <v/>
      </c>
      <c r="E32" s="24" t="str">
        <f>IF($G32=7,Inscrição!G36,"")</f>
        <v/>
      </c>
      <c r="F32" s="24" t="str">
        <f>IF($G32=7,Inscrição!J36,"")</f>
        <v/>
      </c>
      <c r="G32" s="24">
        <f>Inscrição!K36</f>
        <v>6</v>
      </c>
      <c r="H32" s="24"/>
      <c r="I32" s="126" t="s">
        <v>11</v>
      </c>
      <c r="J32" s="42" t="str">
        <f t="shared" ref="J32" si="33">I32</f>
        <v>J</v>
      </c>
      <c r="K32" s="16" t="s">
        <v>94</v>
      </c>
      <c r="L32" s="38">
        <f t="shared" si="4"/>
        <v>0</v>
      </c>
      <c r="M32" s="38" t="str">
        <f t="shared" si="5"/>
        <v/>
      </c>
      <c r="N32" s="38">
        <f t="shared" si="6"/>
        <v>0</v>
      </c>
      <c r="O32" s="9"/>
      <c r="P32" s="38" t="str">
        <f t="shared" si="0"/>
        <v/>
      </c>
      <c r="Q32" s="38">
        <f t="shared" si="1"/>
        <v>0</v>
      </c>
      <c r="R32" s="9"/>
      <c r="S32" s="50" t="str">
        <f t="shared" si="2"/>
        <v/>
      </c>
      <c r="T32" s="12">
        <f t="shared" si="7"/>
        <v>0</v>
      </c>
      <c r="U32" s="12">
        <f t="shared" si="17"/>
        <v>0</v>
      </c>
      <c r="X32" s="12">
        <f t="shared" si="8"/>
        <v>0</v>
      </c>
      <c r="Y32" s="12">
        <f t="shared" si="9"/>
        <v>0</v>
      </c>
      <c r="Z32" s="12">
        <f t="shared" si="10"/>
        <v>0</v>
      </c>
      <c r="AA32" s="12">
        <f t="shared" si="11"/>
        <v>0</v>
      </c>
      <c r="AC32" s="12">
        <f t="shared" si="12"/>
        <v>0</v>
      </c>
      <c r="AD32" s="12">
        <f t="shared" si="13"/>
        <v>0</v>
      </c>
      <c r="AE32" s="12">
        <f t="shared" si="32"/>
        <v>0</v>
      </c>
      <c r="AF32" s="12">
        <f t="shared" si="14"/>
        <v>0</v>
      </c>
      <c r="AG32" s="44">
        <v>0</v>
      </c>
      <c r="AH32" s="44">
        <f t="shared" si="15"/>
        <v>0</v>
      </c>
      <c r="AI32" s="12">
        <f t="shared" si="16"/>
        <v>0</v>
      </c>
    </row>
    <row r="33" spans="2:35" ht="13.5" customHeight="1" thickBot="1" x14ac:dyDescent="0.3">
      <c r="B33" s="24" t="str">
        <f>IF($G33=7,Inscrição!B37,"")</f>
        <v/>
      </c>
      <c r="C33" s="46" t="str">
        <f>IF($G33=7,Inscrição!C37,"")</f>
        <v/>
      </c>
      <c r="D33" s="24" t="str">
        <f>IF($G33=7,Inscrição!F37,"")</f>
        <v/>
      </c>
      <c r="E33" s="24" t="str">
        <f>IF($G33=7,Inscrição!G37,"")</f>
        <v/>
      </c>
      <c r="F33" s="24" t="str">
        <f>IF($G33=7,Inscrição!J37,"")</f>
        <v/>
      </c>
      <c r="G33" s="24">
        <f>Inscrição!K37</f>
        <v>6</v>
      </c>
      <c r="H33" s="24"/>
      <c r="I33" s="126"/>
      <c r="J33" s="42" t="str">
        <f t="shared" ref="J33" si="34">I32</f>
        <v>J</v>
      </c>
      <c r="K33" s="16" t="s">
        <v>95</v>
      </c>
      <c r="L33" s="38">
        <f t="shared" si="4"/>
        <v>0</v>
      </c>
      <c r="M33" s="38" t="str">
        <f t="shared" si="5"/>
        <v/>
      </c>
      <c r="N33" s="38">
        <f t="shared" si="6"/>
        <v>0</v>
      </c>
      <c r="O33" s="9"/>
      <c r="P33" s="38" t="str">
        <f t="shared" si="0"/>
        <v/>
      </c>
      <c r="Q33" s="38">
        <f t="shared" si="1"/>
        <v>0</v>
      </c>
      <c r="R33" s="9"/>
      <c r="S33" s="50" t="str">
        <f t="shared" si="2"/>
        <v/>
      </c>
      <c r="T33" s="12">
        <f t="shared" si="7"/>
        <v>0</v>
      </c>
      <c r="U33" s="12">
        <f t="shared" si="17"/>
        <v>0</v>
      </c>
      <c r="X33" s="12">
        <f t="shared" si="8"/>
        <v>0</v>
      </c>
      <c r="Y33" s="12">
        <f t="shared" si="9"/>
        <v>0</v>
      </c>
      <c r="Z33" s="12">
        <f t="shared" si="10"/>
        <v>0</v>
      </c>
      <c r="AA33" s="12">
        <f t="shared" si="11"/>
        <v>0</v>
      </c>
      <c r="AC33" s="12">
        <f t="shared" si="12"/>
        <v>0</v>
      </c>
      <c r="AD33" s="12">
        <f t="shared" si="13"/>
        <v>0</v>
      </c>
      <c r="AE33" s="12">
        <f t="shared" si="32"/>
        <v>0</v>
      </c>
      <c r="AF33" s="12">
        <f t="shared" si="14"/>
        <v>0</v>
      </c>
      <c r="AG33" s="44">
        <v>0</v>
      </c>
      <c r="AH33" s="44">
        <f t="shared" si="15"/>
        <v>0</v>
      </c>
      <c r="AI33" s="12">
        <f t="shared" si="16"/>
        <v>0</v>
      </c>
    </row>
    <row r="34" spans="2:35" ht="13.5" customHeight="1" thickBot="1" x14ac:dyDescent="0.3">
      <c r="B34" s="24" t="str">
        <f>IF($G34=7,Inscrição!B38,"")</f>
        <v/>
      </c>
      <c r="C34" s="46" t="str">
        <f>IF($G34=7,Inscrição!C38,"")</f>
        <v/>
      </c>
      <c r="D34" s="24" t="str">
        <f>IF($G34=7,Inscrição!F38,"")</f>
        <v/>
      </c>
      <c r="E34" s="24" t="str">
        <f>IF($G34=7,Inscrição!G38,"")</f>
        <v/>
      </c>
      <c r="F34" s="24" t="str">
        <f>IF($G34=7,Inscrição!J38,"")</f>
        <v/>
      </c>
      <c r="G34" s="24">
        <f>Inscrição!K38</f>
        <v>6</v>
      </c>
      <c r="H34" s="24"/>
      <c r="I34" s="128" t="s">
        <v>13</v>
      </c>
      <c r="J34" s="42" t="str">
        <f t="shared" ref="J34" si="35">I34</f>
        <v>L</v>
      </c>
      <c r="K34" s="13" t="s">
        <v>94</v>
      </c>
      <c r="L34" s="38">
        <f t="shared" si="4"/>
        <v>0</v>
      </c>
      <c r="M34" s="38" t="str">
        <f t="shared" si="5"/>
        <v/>
      </c>
      <c r="N34" s="38">
        <f t="shared" si="6"/>
        <v>0</v>
      </c>
      <c r="O34" s="6"/>
      <c r="P34" s="38" t="str">
        <f t="shared" si="0"/>
        <v/>
      </c>
      <c r="Q34" s="38">
        <f t="shared" si="1"/>
        <v>0</v>
      </c>
      <c r="R34" s="6"/>
      <c r="S34" s="49" t="str">
        <f t="shared" si="2"/>
        <v/>
      </c>
      <c r="T34" s="12">
        <f t="shared" si="7"/>
        <v>0</v>
      </c>
      <c r="U34" s="12">
        <f t="shared" si="17"/>
        <v>0</v>
      </c>
      <c r="X34" s="12">
        <f t="shared" si="8"/>
        <v>0</v>
      </c>
      <c r="Y34" s="12">
        <f t="shared" si="9"/>
        <v>0</v>
      </c>
      <c r="Z34" s="12">
        <f t="shared" si="10"/>
        <v>0</v>
      </c>
      <c r="AA34" s="12">
        <f t="shared" si="11"/>
        <v>0</v>
      </c>
      <c r="AC34" s="12">
        <f t="shared" si="12"/>
        <v>0</v>
      </c>
      <c r="AD34" s="12">
        <f t="shared" si="13"/>
        <v>0</v>
      </c>
      <c r="AE34" s="12">
        <f t="shared" si="32"/>
        <v>0</v>
      </c>
      <c r="AF34" s="12">
        <f t="shared" si="14"/>
        <v>0</v>
      </c>
      <c r="AG34" s="44">
        <v>0</v>
      </c>
      <c r="AH34" s="44">
        <f t="shared" si="15"/>
        <v>0</v>
      </c>
      <c r="AI34" s="12">
        <f t="shared" si="16"/>
        <v>0</v>
      </c>
    </row>
    <row r="35" spans="2:35" ht="13.5" customHeight="1" thickBot="1" x14ac:dyDescent="0.3">
      <c r="B35" s="24" t="str">
        <f>IF($G35=7,Inscrição!B39,"")</f>
        <v/>
      </c>
      <c r="C35" s="46" t="str">
        <f>IF($G35=7,Inscrição!C39,"")</f>
        <v/>
      </c>
      <c r="D35" s="24" t="str">
        <f>IF($G35=7,Inscrição!F39,"")</f>
        <v/>
      </c>
      <c r="E35" s="24" t="str">
        <f>IF($G35=7,Inscrição!G39,"")</f>
        <v/>
      </c>
      <c r="F35" s="24" t="str">
        <f>IF($G35=7,Inscrição!J39,"")</f>
        <v/>
      </c>
      <c r="G35" s="24">
        <f>Inscrição!K39</f>
        <v>6</v>
      </c>
      <c r="H35" s="24"/>
      <c r="I35" s="128"/>
      <c r="J35" s="42" t="str">
        <f t="shared" ref="J35" si="36">I34</f>
        <v>L</v>
      </c>
      <c r="K35" s="13" t="s">
        <v>95</v>
      </c>
      <c r="L35" s="38">
        <f t="shared" si="4"/>
        <v>0</v>
      </c>
      <c r="M35" s="38" t="str">
        <f t="shared" si="5"/>
        <v/>
      </c>
      <c r="N35" s="38">
        <f t="shared" si="6"/>
        <v>0</v>
      </c>
      <c r="O35" s="6"/>
      <c r="P35" s="38" t="str">
        <f t="shared" si="0"/>
        <v/>
      </c>
      <c r="Q35" s="38">
        <f t="shared" si="1"/>
        <v>0</v>
      </c>
      <c r="R35" s="6"/>
      <c r="S35" s="49" t="str">
        <f t="shared" si="2"/>
        <v/>
      </c>
      <c r="T35" s="12">
        <f t="shared" si="7"/>
        <v>0</v>
      </c>
      <c r="U35" s="12">
        <f t="shared" si="17"/>
        <v>0</v>
      </c>
      <c r="X35" s="12">
        <f t="shared" si="8"/>
        <v>0</v>
      </c>
      <c r="Y35" s="12">
        <f t="shared" si="9"/>
        <v>0</v>
      </c>
      <c r="Z35" s="12">
        <f t="shared" si="10"/>
        <v>0</v>
      </c>
      <c r="AA35" s="12">
        <f t="shared" si="11"/>
        <v>0</v>
      </c>
      <c r="AC35" s="12">
        <f t="shared" si="12"/>
        <v>0</v>
      </c>
      <c r="AD35" s="12">
        <f t="shared" si="13"/>
        <v>0</v>
      </c>
      <c r="AE35" s="12">
        <f t="shared" si="32"/>
        <v>0</v>
      </c>
      <c r="AF35" s="12">
        <f t="shared" si="14"/>
        <v>0</v>
      </c>
      <c r="AG35" s="44">
        <v>0</v>
      </c>
      <c r="AH35" s="44">
        <f t="shared" si="15"/>
        <v>0</v>
      </c>
      <c r="AI35" s="12">
        <f t="shared" si="16"/>
        <v>0</v>
      </c>
    </row>
    <row r="36" spans="2:35" ht="13.5" customHeight="1" thickBot="1" x14ac:dyDescent="0.3">
      <c r="B36" s="24" t="str">
        <f>IF($G36=7,Inscrição!B40,"")</f>
        <v/>
      </c>
      <c r="C36" s="46" t="str">
        <f>IF($G36=7,Inscrição!C40,"")</f>
        <v/>
      </c>
      <c r="D36" s="24" t="str">
        <f>IF($G36=7,Inscrição!F40,"")</f>
        <v/>
      </c>
      <c r="E36" s="24" t="str">
        <f>IF($G36=7,Inscrição!G40,"")</f>
        <v/>
      </c>
      <c r="F36" s="24" t="str">
        <f>IF($G36=7,Inscrição!J40,"")</f>
        <v/>
      </c>
      <c r="G36" s="24">
        <f>Inscrição!K40</f>
        <v>6</v>
      </c>
      <c r="H36" s="24"/>
      <c r="I36" s="126" t="s">
        <v>15</v>
      </c>
      <c r="J36" s="42" t="str">
        <f t="shared" ref="J36" si="37">I36</f>
        <v>M</v>
      </c>
      <c r="K36" s="16" t="s">
        <v>94</v>
      </c>
      <c r="L36" s="38">
        <f t="shared" si="4"/>
        <v>0</v>
      </c>
      <c r="M36" s="38" t="str">
        <f t="shared" si="5"/>
        <v/>
      </c>
      <c r="N36" s="38">
        <f t="shared" si="6"/>
        <v>0</v>
      </c>
      <c r="O36" s="9"/>
      <c r="P36" s="38" t="str">
        <f t="shared" si="0"/>
        <v/>
      </c>
      <c r="Q36" s="38">
        <f t="shared" si="1"/>
        <v>0</v>
      </c>
      <c r="R36" s="9"/>
      <c r="S36" s="50" t="str">
        <f t="shared" si="2"/>
        <v/>
      </c>
      <c r="T36" s="12">
        <f t="shared" si="7"/>
        <v>0</v>
      </c>
      <c r="U36" s="12">
        <f t="shared" si="17"/>
        <v>0</v>
      </c>
      <c r="X36" s="12">
        <f t="shared" si="8"/>
        <v>0</v>
      </c>
      <c r="Y36" s="12">
        <f t="shared" si="9"/>
        <v>0</v>
      </c>
      <c r="Z36" s="12">
        <f t="shared" si="10"/>
        <v>0</v>
      </c>
      <c r="AA36" s="12">
        <f t="shared" si="11"/>
        <v>0</v>
      </c>
      <c r="AC36" s="12">
        <f t="shared" si="12"/>
        <v>0</v>
      </c>
      <c r="AD36" s="12">
        <f t="shared" si="13"/>
        <v>0</v>
      </c>
      <c r="AE36" s="12">
        <f t="shared" si="32"/>
        <v>0</v>
      </c>
      <c r="AF36" s="12">
        <f t="shared" si="14"/>
        <v>0</v>
      </c>
      <c r="AG36" s="44">
        <v>0</v>
      </c>
      <c r="AH36" s="44">
        <f t="shared" si="15"/>
        <v>0</v>
      </c>
      <c r="AI36" s="12">
        <f t="shared" si="16"/>
        <v>0</v>
      </c>
    </row>
    <row r="37" spans="2:35" ht="13.5" customHeight="1" thickBot="1" x14ac:dyDescent="0.3">
      <c r="B37" s="24" t="str">
        <f>IF($G37=7,Inscrição!B41,"")</f>
        <v/>
      </c>
      <c r="C37" s="46" t="str">
        <f>IF($G37=7,Inscrição!C41,"")</f>
        <v/>
      </c>
      <c r="D37" s="24" t="str">
        <f>IF($G37=7,Inscrição!F41,"")</f>
        <v/>
      </c>
      <c r="E37" s="24" t="str">
        <f>IF($G37=7,Inscrição!G41,"")</f>
        <v/>
      </c>
      <c r="F37" s="24" t="str">
        <f>IF($G37=7,Inscrição!J41,"")</f>
        <v/>
      </c>
      <c r="G37" s="24">
        <f>Inscrição!K41</f>
        <v>6</v>
      </c>
      <c r="H37" s="24"/>
      <c r="I37" s="126"/>
      <c r="J37" s="42" t="str">
        <f t="shared" ref="J37" si="38">I36</f>
        <v>M</v>
      </c>
      <c r="K37" s="16" t="s">
        <v>95</v>
      </c>
      <c r="L37" s="38">
        <f t="shared" si="4"/>
        <v>0</v>
      </c>
      <c r="M37" s="38" t="str">
        <f t="shared" si="5"/>
        <v/>
      </c>
      <c r="N37" s="38">
        <f t="shared" si="6"/>
        <v>0</v>
      </c>
      <c r="O37" s="9"/>
      <c r="P37" s="38" t="str">
        <f t="shared" si="0"/>
        <v/>
      </c>
      <c r="Q37" s="38">
        <f t="shared" si="1"/>
        <v>0</v>
      </c>
      <c r="R37" s="9"/>
      <c r="S37" s="50" t="str">
        <f t="shared" si="2"/>
        <v/>
      </c>
      <c r="T37" s="12">
        <f t="shared" si="7"/>
        <v>0</v>
      </c>
      <c r="U37" s="12">
        <f t="shared" si="17"/>
        <v>0</v>
      </c>
      <c r="X37" s="12">
        <f t="shared" si="8"/>
        <v>0</v>
      </c>
      <c r="Y37" s="12">
        <f t="shared" si="9"/>
        <v>0</v>
      </c>
      <c r="Z37" s="12">
        <f t="shared" si="10"/>
        <v>0</v>
      </c>
      <c r="AA37" s="12">
        <f t="shared" si="11"/>
        <v>0</v>
      </c>
      <c r="AC37" s="12">
        <f t="shared" si="12"/>
        <v>0</v>
      </c>
      <c r="AD37" s="12">
        <f t="shared" si="13"/>
        <v>0</v>
      </c>
      <c r="AE37" s="12">
        <f t="shared" si="32"/>
        <v>0</v>
      </c>
      <c r="AF37" s="12">
        <f t="shared" si="14"/>
        <v>0</v>
      </c>
      <c r="AG37" s="44">
        <v>0</v>
      </c>
      <c r="AH37" s="44">
        <f t="shared" si="15"/>
        <v>0</v>
      </c>
      <c r="AI37" s="12">
        <f t="shared" si="16"/>
        <v>0</v>
      </c>
    </row>
    <row r="38" spans="2:35" ht="13.5" customHeight="1" thickBot="1" x14ac:dyDescent="0.3">
      <c r="B38" s="24" t="str">
        <f>IF($G38=7,Inscrição!B42,"")</f>
        <v/>
      </c>
      <c r="C38" s="46" t="str">
        <f>IF($G38=7,Inscrição!C42,"")</f>
        <v/>
      </c>
      <c r="D38" s="24" t="str">
        <f>IF($G38=7,Inscrição!F42,"")</f>
        <v/>
      </c>
      <c r="E38" s="24" t="str">
        <f>IF($G38=7,Inscrição!G42,"")</f>
        <v/>
      </c>
      <c r="F38" s="24" t="str">
        <f>IF($G38=7,Inscrição!J42,"")</f>
        <v/>
      </c>
      <c r="G38" s="24">
        <f>Inscrição!K42</f>
        <v>6</v>
      </c>
      <c r="H38" s="24"/>
      <c r="I38" s="128" t="s">
        <v>17</v>
      </c>
      <c r="J38" s="42" t="str">
        <f t="shared" ref="J38" si="39">I38</f>
        <v>N</v>
      </c>
      <c r="K38" s="13" t="s">
        <v>94</v>
      </c>
      <c r="L38" s="38">
        <f t="shared" si="4"/>
        <v>0</v>
      </c>
      <c r="M38" s="38" t="str">
        <f t="shared" si="5"/>
        <v/>
      </c>
      <c r="N38" s="38">
        <f t="shared" si="6"/>
        <v>0</v>
      </c>
      <c r="O38" s="6"/>
      <c r="P38" s="38" t="str">
        <f t="shared" si="0"/>
        <v/>
      </c>
      <c r="Q38" s="38">
        <f t="shared" si="1"/>
        <v>0</v>
      </c>
      <c r="R38" s="6"/>
      <c r="S38" s="49" t="str">
        <f t="shared" si="2"/>
        <v/>
      </c>
      <c r="T38" s="12">
        <f t="shared" si="7"/>
        <v>0</v>
      </c>
      <c r="U38" s="12">
        <f t="shared" si="17"/>
        <v>0</v>
      </c>
      <c r="X38" s="12">
        <f t="shared" si="8"/>
        <v>0</v>
      </c>
      <c r="Y38" s="12">
        <f t="shared" si="9"/>
        <v>0</v>
      </c>
      <c r="Z38" s="12">
        <f t="shared" si="10"/>
        <v>0</v>
      </c>
      <c r="AA38" s="12">
        <f t="shared" si="11"/>
        <v>0</v>
      </c>
      <c r="AC38" s="12">
        <f t="shared" si="12"/>
        <v>0</v>
      </c>
      <c r="AD38" s="12">
        <f t="shared" si="13"/>
        <v>0</v>
      </c>
      <c r="AE38" s="12">
        <f t="shared" si="32"/>
        <v>0</v>
      </c>
      <c r="AF38" s="12">
        <f t="shared" si="14"/>
        <v>0</v>
      </c>
      <c r="AG38" s="44">
        <v>0</v>
      </c>
      <c r="AH38" s="44">
        <f t="shared" si="15"/>
        <v>0</v>
      </c>
      <c r="AI38" s="12">
        <f t="shared" si="16"/>
        <v>0</v>
      </c>
    </row>
    <row r="39" spans="2:35" ht="13.5" customHeight="1" thickBot="1" x14ac:dyDescent="0.3">
      <c r="B39" s="24" t="str">
        <f>IF($G39=7,Inscrição!B43,"")</f>
        <v/>
      </c>
      <c r="C39" s="46" t="str">
        <f>IF($G39=7,Inscrição!C43,"")</f>
        <v/>
      </c>
      <c r="D39" s="24" t="str">
        <f>IF($G39=7,Inscrição!F43,"")</f>
        <v/>
      </c>
      <c r="E39" s="24" t="str">
        <f>IF($G39=7,Inscrição!G43,"")</f>
        <v/>
      </c>
      <c r="F39" s="24" t="str">
        <f>IF($G39=7,Inscrição!J43,"")</f>
        <v/>
      </c>
      <c r="G39" s="24">
        <f>Inscrição!K43</f>
        <v>6</v>
      </c>
      <c r="H39" s="24"/>
      <c r="I39" s="137"/>
      <c r="J39" s="42" t="str">
        <f t="shared" ref="J39" si="40">I38</f>
        <v>N</v>
      </c>
      <c r="K39" s="28" t="s">
        <v>95</v>
      </c>
      <c r="L39" s="38">
        <f t="shared" si="4"/>
        <v>0</v>
      </c>
      <c r="M39" s="38" t="str">
        <f t="shared" si="5"/>
        <v/>
      </c>
      <c r="N39" s="38">
        <f t="shared" si="6"/>
        <v>0</v>
      </c>
      <c r="O39" s="32"/>
      <c r="P39" s="38" t="str">
        <f t="shared" si="0"/>
        <v/>
      </c>
      <c r="Q39" s="38">
        <f t="shared" si="1"/>
        <v>0</v>
      </c>
      <c r="R39" s="32"/>
      <c r="S39" s="51" t="str">
        <f t="shared" si="2"/>
        <v/>
      </c>
      <c r="T39" s="12">
        <f t="shared" si="7"/>
        <v>0</v>
      </c>
      <c r="U39" s="12">
        <f t="shared" si="17"/>
        <v>0</v>
      </c>
      <c r="X39" s="12">
        <f t="shared" si="8"/>
        <v>0</v>
      </c>
      <c r="Y39" s="12">
        <f t="shared" si="9"/>
        <v>0</v>
      </c>
      <c r="Z39" s="12">
        <f t="shared" si="10"/>
        <v>0</v>
      </c>
      <c r="AA39" s="12">
        <f t="shared" si="11"/>
        <v>0</v>
      </c>
      <c r="AC39" s="12">
        <f t="shared" si="12"/>
        <v>0</v>
      </c>
      <c r="AD39" s="12">
        <f t="shared" si="13"/>
        <v>0</v>
      </c>
      <c r="AE39" s="12">
        <f t="shared" si="32"/>
        <v>0</v>
      </c>
      <c r="AF39" s="12">
        <f t="shared" si="14"/>
        <v>0</v>
      </c>
      <c r="AG39" s="44">
        <v>0</v>
      </c>
      <c r="AH39" s="44">
        <f t="shared" si="15"/>
        <v>0</v>
      </c>
      <c r="AI39" s="12">
        <f t="shared" si="16"/>
        <v>0</v>
      </c>
    </row>
    <row r="40" spans="2:35" ht="13.5" customHeight="1" x14ac:dyDescent="0.25">
      <c r="B40" s="24" t="str">
        <f>IF($G40=7,Inscrição!B44,"")</f>
        <v/>
      </c>
      <c r="C40" s="46" t="str">
        <f>IF($G40=7,Inscrição!C44,"")</f>
        <v/>
      </c>
      <c r="D40" s="24" t="str">
        <f>IF($G40=7,Inscrição!F44,"")</f>
        <v/>
      </c>
      <c r="E40" s="24" t="str">
        <f>IF($G40=7,Inscrição!G44,"")</f>
        <v/>
      </c>
      <c r="F40" s="24" t="str">
        <f>IF($G40=7,Inscrição!J44,"")</f>
        <v/>
      </c>
      <c r="G40" s="24">
        <f>Inscrição!K44</f>
        <v>6</v>
      </c>
      <c r="H40" s="24"/>
    </row>
    <row r="41" spans="2:35" ht="13.5" customHeight="1" x14ac:dyDescent="0.25">
      <c r="B41" s="24" t="str">
        <f>IF($G41=7,Inscrição!B45,"")</f>
        <v/>
      </c>
      <c r="C41" s="46" t="str">
        <f>IF($G41=7,Inscrição!C45,"")</f>
        <v/>
      </c>
      <c r="D41" s="24" t="str">
        <f>IF($G41=7,Inscrição!F45,"")</f>
        <v/>
      </c>
      <c r="E41" s="24" t="str">
        <f>IF($G41=7,Inscrição!G45,"")</f>
        <v/>
      </c>
      <c r="F41" s="24" t="str">
        <f>IF($G41=7,Inscrição!J45,"")</f>
        <v/>
      </c>
      <c r="G41" s="24">
        <f>Inscrição!K45</f>
        <v>6</v>
      </c>
      <c r="H41" s="24"/>
    </row>
    <row r="42" spans="2:35" ht="13.5" customHeight="1" x14ac:dyDescent="0.25">
      <c r="B42" s="24" t="str">
        <f>IF($G42=7,Inscrição!B46,"")</f>
        <v/>
      </c>
      <c r="C42" s="46" t="str">
        <f>IF($G42=7,Inscrição!C46,"")</f>
        <v/>
      </c>
      <c r="D42" s="24" t="str">
        <f>IF($G42=7,Inscrição!F46,"")</f>
        <v/>
      </c>
      <c r="E42" s="24" t="str">
        <f>IF($G42=7,Inscrição!G46,"")</f>
        <v/>
      </c>
      <c r="F42" s="24" t="str">
        <f>IF($G42=7,Inscrição!J46,"")</f>
        <v/>
      </c>
      <c r="G42" s="24">
        <f>Inscrição!K46</f>
        <v>6</v>
      </c>
      <c r="H42" s="24"/>
    </row>
    <row r="43" spans="2:35" ht="13.5" customHeight="1" x14ac:dyDescent="0.25">
      <c r="B43" s="24" t="str">
        <f>IF($G43=7,Inscrição!B47,"")</f>
        <v/>
      </c>
      <c r="C43" s="46" t="str">
        <f>IF($G43=7,Inscrição!C47,"")</f>
        <v/>
      </c>
      <c r="D43" s="24" t="str">
        <f>IF($G43=7,Inscrição!F47,"")</f>
        <v/>
      </c>
      <c r="E43" s="24" t="str">
        <f>IF($G43=7,Inscrição!G47,"")</f>
        <v/>
      </c>
      <c r="F43" s="24" t="str">
        <f>IF($G43=7,Inscrição!J47,"")</f>
        <v/>
      </c>
      <c r="G43" s="24">
        <f>Inscrição!K47</f>
        <v>6</v>
      </c>
      <c r="H43" s="24"/>
    </row>
    <row r="44" spans="2:35" ht="13.5" customHeight="1" x14ac:dyDescent="0.25">
      <c r="B44" s="24" t="str">
        <f>IF($G44=7,Inscrição!B48,"")</f>
        <v/>
      </c>
      <c r="C44" s="46" t="str">
        <f>IF($G44=7,Inscrição!C48,"")</f>
        <v/>
      </c>
      <c r="D44" s="24" t="str">
        <f>IF($G44=7,Inscrição!F48,"")</f>
        <v/>
      </c>
      <c r="E44" s="24" t="str">
        <f>IF($G44=7,Inscrição!G48,"")</f>
        <v/>
      </c>
      <c r="F44" s="24" t="str">
        <f>IF($G44=7,Inscrição!J48,"")</f>
        <v/>
      </c>
      <c r="G44" s="24">
        <f>Inscrição!K48</f>
        <v>6</v>
      </c>
      <c r="H44" s="24"/>
    </row>
    <row r="45" spans="2:35" ht="13.5" customHeight="1" x14ac:dyDescent="0.25">
      <c r="B45" s="24" t="str">
        <f>IF($G45=7,Inscrição!B49,"")</f>
        <v/>
      </c>
      <c r="C45" s="46" t="str">
        <f>IF($G45=7,Inscrição!C49,"")</f>
        <v/>
      </c>
      <c r="D45" s="24" t="str">
        <f>IF($G45=7,Inscrição!F49,"")</f>
        <v/>
      </c>
      <c r="E45" s="24" t="str">
        <f>IF($G45=7,Inscrição!G49,"")</f>
        <v/>
      </c>
      <c r="F45" s="24" t="str">
        <f>IF($G45=7,Inscrição!J49,"")</f>
        <v/>
      </c>
      <c r="G45" s="24">
        <f>Inscrição!K49</f>
        <v>6</v>
      </c>
      <c r="H45" s="24"/>
    </row>
    <row r="46" spans="2:35" ht="13.5" customHeight="1" x14ac:dyDescent="0.25">
      <c r="B46" s="24" t="str">
        <f>IF($G46=7,Inscrição!B50,"")</f>
        <v/>
      </c>
      <c r="C46" s="46" t="str">
        <f>IF($G46=7,Inscrição!C50,"")</f>
        <v/>
      </c>
      <c r="D46" s="24" t="str">
        <f>IF($G46=7,Inscrição!F50,"")</f>
        <v/>
      </c>
      <c r="E46" s="24" t="str">
        <f>IF($G46=7,Inscrição!G50,"")</f>
        <v/>
      </c>
      <c r="F46" s="24" t="str">
        <f>IF($G46=7,Inscrição!J50,"")</f>
        <v/>
      </c>
      <c r="G46" s="24">
        <f>Inscrição!K50</f>
        <v>6</v>
      </c>
      <c r="H46" s="24"/>
    </row>
    <row r="47" spans="2:35" ht="13.5" customHeight="1" x14ac:dyDescent="0.25">
      <c r="B47" s="24" t="str">
        <f>IF($G47=7,Inscrição!B51,"")</f>
        <v/>
      </c>
      <c r="C47" s="46" t="str">
        <f>IF($G47=7,Inscrição!C51,"")</f>
        <v/>
      </c>
      <c r="D47" s="24" t="str">
        <f>IF($G47=7,Inscrição!F51,"")</f>
        <v/>
      </c>
      <c r="E47" s="24" t="str">
        <f>IF($G47=7,Inscrição!G51,"")</f>
        <v/>
      </c>
      <c r="F47" s="24" t="str">
        <f>IF($G47=7,Inscrição!J51,"")</f>
        <v/>
      </c>
      <c r="G47" s="24">
        <f>Inscrição!K51</f>
        <v>6</v>
      </c>
      <c r="H47" s="24"/>
    </row>
    <row r="48" spans="2:35" ht="13.5" customHeight="1" x14ac:dyDescent="0.25">
      <c r="B48" s="24" t="str">
        <f>IF($G48=7,Inscrição!B52,"")</f>
        <v/>
      </c>
      <c r="C48" s="46" t="str">
        <f>IF($G48=7,Inscrição!C52,"")</f>
        <v/>
      </c>
      <c r="D48" s="24" t="str">
        <f>IF($G48=7,Inscrição!F52,"")</f>
        <v/>
      </c>
      <c r="E48" s="24" t="str">
        <f>IF($G48=7,Inscrição!G52,"")</f>
        <v/>
      </c>
      <c r="F48" s="24" t="str">
        <f>IF($G48=7,Inscrição!J52,"")</f>
        <v/>
      </c>
      <c r="G48" s="24">
        <f>Inscrição!K52</f>
        <v>6</v>
      </c>
      <c r="H48" s="24"/>
    </row>
    <row r="49" spans="2:8" ht="13.5" customHeight="1" x14ac:dyDescent="0.25">
      <c r="B49" s="24" t="str">
        <f>IF($G49=7,Inscrição!B53,"")</f>
        <v/>
      </c>
      <c r="C49" s="46" t="str">
        <f>IF($G49=7,Inscrição!C53,"")</f>
        <v/>
      </c>
      <c r="D49" s="24" t="str">
        <f>IF($G49=7,Inscrição!F53,"")</f>
        <v/>
      </c>
      <c r="E49" s="24" t="str">
        <f>IF($G49=7,Inscrição!G53,"")</f>
        <v/>
      </c>
      <c r="F49" s="24" t="str">
        <f>IF($G49=7,Inscrição!J53,"")</f>
        <v/>
      </c>
      <c r="G49" s="24">
        <f>Inscrição!K53</f>
        <v>6</v>
      </c>
      <c r="H49" s="24"/>
    </row>
    <row r="50" spans="2:8" ht="13.5" customHeight="1" x14ac:dyDescent="0.25">
      <c r="B50" s="24" t="str">
        <f>IF($G50=7,Inscrição!B54,"")</f>
        <v/>
      </c>
      <c r="C50" s="46" t="str">
        <f>IF($G50=7,Inscrição!C54,"")</f>
        <v/>
      </c>
      <c r="D50" s="24" t="str">
        <f>IF($G50=7,Inscrição!F54,"")</f>
        <v/>
      </c>
      <c r="E50" s="24" t="str">
        <f>IF($G50=7,Inscrição!G54,"")</f>
        <v/>
      </c>
      <c r="F50" s="24" t="str">
        <f>IF($G50=7,Inscrição!J54,"")</f>
        <v/>
      </c>
      <c r="G50" s="24">
        <f>Inscrição!K54</f>
        <v>6</v>
      </c>
      <c r="H50" s="24"/>
    </row>
    <row r="51" spans="2:8" ht="13.5" customHeight="1" x14ac:dyDescent="0.25">
      <c r="B51" s="24" t="str">
        <f>IF($G51=7,Inscrição!B55,"")</f>
        <v/>
      </c>
      <c r="C51" s="46" t="str">
        <f>IF($G51=7,Inscrição!C55,"")</f>
        <v/>
      </c>
      <c r="D51" s="24" t="str">
        <f>IF($G51=7,Inscrição!F55,"")</f>
        <v/>
      </c>
      <c r="E51" s="24" t="str">
        <f>IF($G51=7,Inscrição!G55,"")</f>
        <v/>
      </c>
      <c r="F51" s="24" t="str">
        <f>IF($G51=7,Inscrição!J55,"")</f>
        <v/>
      </c>
      <c r="G51" s="24">
        <f>Inscrição!K55</f>
        <v>6</v>
      </c>
      <c r="H51" s="24"/>
    </row>
    <row r="52" spans="2:8" ht="13.5" customHeight="1" x14ac:dyDescent="0.25">
      <c r="B52" s="24" t="str">
        <f>IF($G52=7,Inscrição!B56,"")</f>
        <v/>
      </c>
      <c r="C52" s="46" t="str">
        <f>IF($G52=7,Inscrição!C56,"")</f>
        <v/>
      </c>
      <c r="D52" s="24" t="str">
        <f>IF($G52=7,Inscrição!F56,"")</f>
        <v/>
      </c>
      <c r="E52" s="24" t="str">
        <f>IF($G52=7,Inscrição!G56,"")</f>
        <v/>
      </c>
      <c r="F52" s="24" t="str">
        <f>IF($G52=7,Inscrição!J56,"")</f>
        <v/>
      </c>
      <c r="G52" s="24">
        <f>Inscrição!K56</f>
        <v>6</v>
      </c>
      <c r="H52" s="24"/>
    </row>
    <row r="53" spans="2:8" ht="13.5" customHeight="1" x14ac:dyDescent="0.25">
      <c r="B53" s="24" t="str">
        <f>IF($G53=7,Inscrição!B57,"")</f>
        <v/>
      </c>
      <c r="C53" s="46" t="str">
        <f>IF($G53=7,Inscrição!C57,"")</f>
        <v/>
      </c>
      <c r="D53" s="24" t="str">
        <f>IF($G53=7,Inscrição!F57,"")</f>
        <v/>
      </c>
      <c r="E53" s="24" t="str">
        <f>IF($G53=7,Inscrição!G57,"")</f>
        <v/>
      </c>
      <c r="F53" s="24" t="str">
        <f>IF($G53=7,Inscrição!J57,"")</f>
        <v/>
      </c>
      <c r="G53" s="24">
        <f>Inscrição!K57</f>
        <v>6</v>
      </c>
      <c r="H53" s="24"/>
    </row>
    <row r="54" spans="2:8" ht="13.5" customHeight="1" x14ac:dyDescent="0.25">
      <c r="B54" s="24" t="str">
        <f>IF($G54=7,Inscrição!B58,"")</f>
        <v/>
      </c>
      <c r="C54" s="46" t="str">
        <f>IF($G54=7,Inscrição!C58,"")</f>
        <v/>
      </c>
      <c r="D54" s="24" t="str">
        <f>IF($G54=7,Inscrição!F58,"")</f>
        <v/>
      </c>
      <c r="E54" s="24" t="str">
        <f>IF($G54=7,Inscrição!G58,"")</f>
        <v/>
      </c>
      <c r="F54" s="24" t="str">
        <f>IF($G54=7,Inscrição!J58,"")</f>
        <v/>
      </c>
      <c r="G54" s="24">
        <f>Inscrição!K58</f>
        <v>6</v>
      </c>
      <c r="H54" s="24"/>
    </row>
    <row r="55" spans="2:8" ht="13.5" customHeight="1" x14ac:dyDescent="0.25">
      <c r="B55" s="24" t="str">
        <f>IF($G55=7,Inscrição!B59,"")</f>
        <v/>
      </c>
      <c r="C55" s="46" t="str">
        <f>IF($G55=7,Inscrição!C59,"")</f>
        <v/>
      </c>
      <c r="D55" s="24" t="str">
        <f>IF($G55=7,Inscrição!F59,"")</f>
        <v/>
      </c>
      <c r="E55" s="24" t="str">
        <f>IF($G55=7,Inscrição!G59,"")</f>
        <v/>
      </c>
      <c r="F55" s="24" t="str">
        <f>IF($G55=7,Inscrição!J59,"")</f>
        <v/>
      </c>
      <c r="G55" s="24">
        <f>Inscrição!K59</f>
        <v>6</v>
      </c>
      <c r="H55" s="24"/>
    </row>
    <row r="56" spans="2:8" ht="13.5" customHeight="1" x14ac:dyDescent="0.25">
      <c r="B56" s="24" t="str">
        <f>IF($G56=7,Inscrição!B60,"")</f>
        <v/>
      </c>
      <c r="C56" s="46" t="str">
        <f>IF($G56=7,Inscrição!C60,"")</f>
        <v/>
      </c>
      <c r="D56" s="24" t="str">
        <f>IF($G56=7,Inscrição!F60,"")</f>
        <v/>
      </c>
      <c r="E56" s="24" t="str">
        <f>IF($G56=7,Inscrição!G60,"")</f>
        <v/>
      </c>
      <c r="F56" s="24" t="str">
        <f>IF($G56=7,Inscrição!J60,"")</f>
        <v/>
      </c>
      <c r="G56" s="24">
        <f>Inscrição!K60</f>
        <v>6</v>
      </c>
      <c r="H56" s="24"/>
    </row>
    <row r="57" spans="2:8" ht="13.5" customHeight="1" x14ac:dyDescent="0.25">
      <c r="B57" s="24" t="str">
        <f>IF($G57=7,Inscrição!B61,"")</f>
        <v/>
      </c>
      <c r="C57" s="46" t="str">
        <f>IF($G57=7,Inscrição!C61,"")</f>
        <v/>
      </c>
      <c r="D57" s="24" t="str">
        <f>IF($G57=7,Inscrição!F61,"")</f>
        <v/>
      </c>
      <c r="E57" s="24" t="str">
        <f>IF($G57=7,Inscrição!G61,"")</f>
        <v/>
      </c>
      <c r="F57" s="24" t="str">
        <f>IF($G57=7,Inscrição!J61,"")</f>
        <v/>
      </c>
      <c r="G57" s="24">
        <f>Inscrição!K61</f>
        <v>6</v>
      </c>
      <c r="H57" s="24"/>
    </row>
    <row r="58" spans="2:8" ht="13.5" customHeight="1" x14ac:dyDescent="0.25">
      <c r="B58" s="24" t="str">
        <f>IF($G58=7,Inscrição!B62,"")</f>
        <v/>
      </c>
      <c r="C58" s="46" t="str">
        <f>IF($G58=7,Inscrição!C62,"")</f>
        <v/>
      </c>
      <c r="D58" s="24" t="str">
        <f>IF($G58=7,Inscrição!F62,"")</f>
        <v/>
      </c>
      <c r="E58" s="24" t="str">
        <f>IF($G58=7,Inscrição!G62,"")</f>
        <v/>
      </c>
      <c r="F58" s="24" t="str">
        <f>IF($G58=7,Inscrição!J62,"")</f>
        <v/>
      </c>
      <c r="G58" s="24">
        <f>Inscrição!K62</f>
        <v>6</v>
      </c>
      <c r="H58" s="24"/>
    </row>
    <row r="59" spans="2:8" x14ac:dyDescent="0.25">
      <c r="B59" s="24" t="str">
        <f>IF($G59=7,Inscrição!B63,"")</f>
        <v/>
      </c>
      <c r="C59" s="46" t="str">
        <f>IF($G59=7,Inscrição!C63,"")</f>
        <v/>
      </c>
      <c r="D59" s="24" t="str">
        <f>IF($G59=7,Inscrição!F63,"")</f>
        <v/>
      </c>
      <c r="E59" s="24" t="str">
        <f>IF($G59=7,Inscrição!G63,"")</f>
        <v/>
      </c>
      <c r="F59" s="24" t="str">
        <f>IF($G59=7,Inscrição!J63,"")</f>
        <v/>
      </c>
      <c r="G59" s="24">
        <f>Inscrição!K63</f>
        <v>6</v>
      </c>
      <c r="H59" s="24"/>
    </row>
    <row r="60" spans="2:8" x14ac:dyDescent="0.25">
      <c r="B60" s="24" t="str">
        <f>IF($G60=7,Inscrição!B64,"")</f>
        <v/>
      </c>
      <c r="C60" s="46" t="str">
        <f>IF($G60=7,Inscrição!C64,"")</f>
        <v/>
      </c>
      <c r="D60" s="24" t="str">
        <f>IF($G60=7,Inscrição!F64,"")</f>
        <v/>
      </c>
      <c r="E60" s="24" t="str">
        <f>IF($G60=7,Inscrição!G64,"")</f>
        <v/>
      </c>
      <c r="F60" s="24" t="str">
        <f>IF($G60=7,Inscrição!J64,"")</f>
        <v/>
      </c>
      <c r="G60" s="24">
        <f>Inscrição!K64</f>
        <v>6</v>
      </c>
      <c r="H60" s="24"/>
    </row>
    <row r="61" spans="2:8" x14ac:dyDescent="0.25">
      <c r="B61" s="24" t="str">
        <f>IF($G61=7,Inscrição!B65,"")</f>
        <v/>
      </c>
      <c r="C61" s="46" t="str">
        <f>IF($G61=7,Inscrição!C65,"")</f>
        <v/>
      </c>
      <c r="D61" s="24" t="str">
        <f>IF($G61=7,Inscrição!F65,"")</f>
        <v/>
      </c>
      <c r="E61" s="24" t="str">
        <f>IF($G61=7,Inscrição!G65,"")</f>
        <v/>
      </c>
      <c r="F61" s="24" t="str">
        <f>IF($G61=7,Inscrição!J65,"")</f>
        <v/>
      </c>
      <c r="G61" s="24">
        <f>Inscrição!K65</f>
        <v>6</v>
      </c>
      <c r="H61" s="24"/>
    </row>
    <row r="62" spans="2:8" x14ac:dyDescent="0.25">
      <c r="B62" s="24" t="str">
        <f>IF($G62=7,Inscrição!B66,"")</f>
        <v/>
      </c>
      <c r="C62" s="46" t="str">
        <f>IF($G62=7,Inscrição!C66,"")</f>
        <v/>
      </c>
      <c r="D62" s="24" t="str">
        <f>IF($G62=7,Inscrição!F66,"")</f>
        <v/>
      </c>
      <c r="E62" s="24" t="str">
        <f>IF($G62=7,Inscrição!G66,"")</f>
        <v/>
      </c>
      <c r="F62" s="24" t="str">
        <f>IF($G62=7,Inscrição!J66,"")</f>
        <v/>
      </c>
      <c r="G62" s="24">
        <f>Inscrição!K66</f>
        <v>6</v>
      </c>
      <c r="H62" s="24"/>
    </row>
    <row r="63" spans="2:8" x14ac:dyDescent="0.25">
      <c r="B63" s="24" t="str">
        <f>IF($G63=7,Inscrição!B67,"")</f>
        <v/>
      </c>
      <c r="C63" s="46" t="str">
        <f>IF($G63=7,Inscrição!C67,"")</f>
        <v/>
      </c>
      <c r="D63" s="24" t="str">
        <f>IF($G63=7,Inscrição!F67,"")</f>
        <v/>
      </c>
      <c r="E63" s="24" t="str">
        <f>IF($G63=7,Inscrição!G67,"")</f>
        <v/>
      </c>
      <c r="F63" s="24" t="str">
        <f>IF($G63=7,Inscrição!J67,"")</f>
        <v/>
      </c>
      <c r="G63" s="24">
        <f>Inscrição!K67</f>
        <v>6</v>
      </c>
      <c r="H63" s="24"/>
    </row>
    <row r="64" spans="2:8" x14ac:dyDescent="0.25">
      <c r="B64" s="24" t="str">
        <f>IF($G64=7,Inscrição!B68,"")</f>
        <v/>
      </c>
      <c r="C64" s="46" t="str">
        <f>IF($G64=7,Inscrição!C68,"")</f>
        <v/>
      </c>
      <c r="D64" s="24" t="str">
        <f>IF($G64=7,Inscrição!F68,"")</f>
        <v/>
      </c>
      <c r="E64" s="24" t="str">
        <f>IF($G64=7,Inscrição!G68,"")</f>
        <v/>
      </c>
      <c r="F64" s="24" t="str">
        <f>IF($G64=7,Inscrição!J68,"")</f>
        <v/>
      </c>
      <c r="G64" s="24">
        <f>Inscrição!K68</f>
        <v>6</v>
      </c>
      <c r="H64" s="24"/>
    </row>
    <row r="65" spans="2:8" x14ac:dyDescent="0.25">
      <c r="B65" s="24" t="str">
        <f>IF($G65=7,Inscrição!B69,"")</f>
        <v/>
      </c>
      <c r="C65" s="46" t="str">
        <f>IF($G65=7,Inscrição!C69,"")</f>
        <v/>
      </c>
      <c r="D65" s="24" t="str">
        <f>IF($G65=7,Inscrição!F69,"")</f>
        <v/>
      </c>
      <c r="E65" s="24" t="str">
        <f>IF($G65=7,Inscrição!G69,"")</f>
        <v/>
      </c>
      <c r="F65" s="24" t="str">
        <f>IF($G65=7,Inscrição!J69,"")</f>
        <v/>
      </c>
      <c r="G65" s="24">
        <f>Inscrição!K69</f>
        <v>6</v>
      </c>
      <c r="H65" s="24"/>
    </row>
    <row r="66" spans="2:8" x14ac:dyDescent="0.25">
      <c r="B66" s="24" t="str">
        <f>IF($G66=7,Inscrição!B70,"")</f>
        <v/>
      </c>
      <c r="C66" s="46" t="str">
        <f>IF($G66=7,Inscrição!C70,"")</f>
        <v/>
      </c>
      <c r="D66" s="24" t="str">
        <f>IF($G66=7,Inscrição!F70,"")</f>
        <v/>
      </c>
      <c r="E66" s="24" t="str">
        <f>IF($G66=7,Inscrição!G70,"")</f>
        <v/>
      </c>
      <c r="F66" s="24" t="str">
        <f>IF($G66=7,Inscrição!J70,"")</f>
        <v/>
      </c>
      <c r="G66" s="24">
        <f>Inscrição!K70</f>
        <v>6</v>
      </c>
      <c r="H66" s="24"/>
    </row>
    <row r="67" spans="2:8" x14ac:dyDescent="0.25">
      <c r="B67" s="24" t="str">
        <f>IF($G67=7,Inscrição!B71,"")</f>
        <v/>
      </c>
      <c r="C67" s="46" t="str">
        <f>IF($G67=7,Inscrição!C71,"")</f>
        <v/>
      </c>
      <c r="D67" s="24" t="str">
        <f>IF($G67=7,Inscrição!F71,"")</f>
        <v/>
      </c>
      <c r="E67" s="24" t="str">
        <f>IF($G67=7,Inscrição!G71,"")</f>
        <v/>
      </c>
      <c r="F67" s="24" t="str">
        <f>IF($G67=7,Inscrição!J71,"")</f>
        <v/>
      </c>
      <c r="G67" s="24">
        <f>Inscrição!K71</f>
        <v>6</v>
      </c>
      <c r="H67" s="24"/>
    </row>
    <row r="68" spans="2:8" x14ac:dyDescent="0.25">
      <c r="B68" s="24" t="str">
        <f>IF($G68=7,Inscrição!B72,"")</f>
        <v/>
      </c>
      <c r="C68" s="46" t="str">
        <f>IF($G68=7,Inscrição!C72,"")</f>
        <v/>
      </c>
      <c r="D68" s="24" t="str">
        <f>IF($G68=7,Inscrição!F72,"")</f>
        <v/>
      </c>
      <c r="E68" s="24" t="str">
        <f>IF($G68=7,Inscrição!G72,"")</f>
        <v/>
      </c>
      <c r="F68" s="24" t="str">
        <f>IF($G68=7,Inscrição!J72,"")</f>
        <v/>
      </c>
      <c r="G68" s="24">
        <f>Inscrição!K72</f>
        <v>6</v>
      </c>
      <c r="H68" s="24"/>
    </row>
    <row r="69" spans="2:8" x14ac:dyDescent="0.25">
      <c r="B69" s="24" t="str">
        <f>IF($G69=7,Inscrição!B73,"")</f>
        <v/>
      </c>
      <c r="C69" s="46" t="str">
        <f>IF($G69=7,Inscrição!C73,"")</f>
        <v/>
      </c>
      <c r="D69" s="24" t="str">
        <f>IF($G69=7,Inscrição!F73,"")</f>
        <v/>
      </c>
      <c r="E69" s="24" t="str">
        <f>IF($G69=7,Inscrição!G73,"")</f>
        <v/>
      </c>
      <c r="F69" s="24" t="str">
        <f>IF($G69=7,Inscrição!J73,"")</f>
        <v/>
      </c>
      <c r="G69" s="24">
        <f>Inscrição!K73</f>
        <v>6</v>
      </c>
      <c r="H69" s="24"/>
    </row>
    <row r="70" spans="2:8" x14ac:dyDescent="0.25">
      <c r="B70" s="24" t="str">
        <f>IF($G70=7,Inscrição!B74,"")</f>
        <v/>
      </c>
      <c r="C70" s="46" t="str">
        <f>IF($G70=7,Inscrição!C74,"")</f>
        <v/>
      </c>
      <c r="D70" s="24" t="str">
        <f>IF($G70=7,Inscrição!F74,"")</f>
        <v/>
      </c>
      <c r="E70" s="24" t="str">
        <f>IF($G70=7,Inscrição!G74,"")</f>
        <v/>
      </c>
      <c r="F70" s="24" t="str">
        <f>IF($G70=7,Inscrição!J74,"")</f>
        <v/>
      </c>
      <c r="G70" s="24">
        <f>Inscrição!K74</f>
        <v>6</v>
      </c>
      <c r="H70" s="24"/>
    </row>
    <row r="71" spans="2:8" x14ac:dyDescent="0.25">
      <c r="B71" s="24" t="str">
        <f>IF($G71=7,Inscrição!B75,"")</f>
        <v/>
      </c>
      <c r="C71" s="46" t="str">
        <f>IF($G71=7,Inscrição!C75,"")</f>
        <v/>
      </c>
      <c r="D71" s="24" t="str">
        <f>IF($G71=7,Inscrição!F75,"")</f>
        <v/>
      </c>
      <c r="E71" s="24" t="str">
        <f>IF($G71=7,Inscrição!G75,"")</f>
        <v/>
      </c>
      <c r="F71" s="24" t="str">
        <f>IF($G71=7,Inscrição!J75,"")</f>
        <v/>
      </c>
      <c r="G71" s="24">
        <f>Inscrição!K75</f>
        <v>6</v>
      </c>
      <c r="H71" s="24"/>
    </row>
    <row r="72" spans="2:8" x14ac:dyDescent="0.25">
      <c r="B72" s="24" t="str">
        <f>IF($G72=7,Inscrição!B76,"")</f>
        <v/>
      </c>
      <c r="C72" s="46" t="str">
        <f>IF($G72=7,Inscrição!C76,"")</f>
        <v/>
      </c>
      <c r="D72" s="24" t="str">
        <f>IF($G72=7,Inscrição!F76,"")</f>
        <v/>
      </c>
      <c r="E72" s="24" t="str">
        <f>IF($G72=7,Inscrição!G76,"")</f>
        <v/>
      </c>
      <c r="F72" s="24" t="str">
        <f>IF($G72=7,Inscrição!J76,"")</f>
        <v/>
      </c>
      <c r="G72" s="24">
        <f>Inscrição!K76</f>
        <v>6</v>
      </c>
      <c r="H72" s="24"/>
    </row>
    <row r="73" spans="2:8" x14ac:dyDescent="0.25">
      <c r="B73" s="24" t="str">
        <f>IF($G73=7,Inscrição!B77,"")</f>
        <v/>
      </c>
      <c r="C73" s="46" t="str">
        <f>IF($G73=7,Inscrição!C77,"")</f>
        <v/>
      </c>
      <c r="D73" s="24" t="str">
        <f>IF($G73=7,Inscrição!F77,"")</f>
        <v/>
      </c>
      <c r="E73" s="24" t="str">
        <f>IF($G73=7,Inscrição!G77,"")</f>
        <v/>
      </c>
      <c r="F73" s="24" t="str">
        <f>IF($G73=7,Inscrição!J77,"")</f>
        <v/>
      </c>
      <c r="G73" s="24">
        <f>Inscrição!K77</f>
        <v>6</v>
      </c>
      <c r="H73" s="24"/>
    </row>
    <row r="74" spans="2:8" x14ac:dyDescent="0.25">
      <c r="B74" s="24" t="str">
        <f>IF($G74=7,Inscrição!B78,"")</f>
        <v/>
      </c>
      <c r="C74" s="46" t="str">
        <f>IF($G74=7,Inscrição!C78,"")</f>
        <v/>
      </c>
      <c r="D74" s="24" t="str">
        <f>IF($G74=7,Inscrição!F78,"")</f>
        <v/>
      </c>
      <c r="E74" s="24" t="str">
        <f>IF($G74=7,Inscrição!G78,"")</f>
        <v/>
      </c>
      <c r="F74" s="24" t="str">
        <f>IF($G74=7,Inscrição!J78,"")</f>
        <v/>
      </c>
      <c r="G74" s="24">
        <f>Inscrição!K78</f>
        <v>6</v>
      </c>
      <c r="H74" s="24"/>
    </row>
    <row r="75" spans="2:8" x14ac:dyDescent="0.25">
      <c r="B75" s="24" t="str">
        <f>IF($G75=7,Inscrição!B79,"")</f>
        <v/>
      </c>
      <c r="C75" s="46" t="str">
        <f>IF($G75=7,Inscrição!C79,"")</f>
        <v/>
      </c>
      <c r="D75" s="24" t="str">
        <f>IF($G75=7,Inscrição!F79,"")</f>
        <v/>
      </c>
      <c r="E75" s="24" t="str">
        <f>IF($G75=7,Inscrição!G79,"")</f>
        <v/>
      </c>
      <c r="F75" s="24" t="str">
        <f>IF($G75=7,Inscrição!J79,"")</f>
        <v/>
      </c>
      <c r="G75" s="24">
        <f>Inscrição!K79</f>
        <v>6</v>
      </c>
      <c r="H75" s="24"/>
    </row>
    <row r="76" spans="2:8" x14ac:dyDescent="0.25">
      <c r="B76" s="24" t="str">
        <f>IF($G76=7,Inscrição!B80,"")</f>
        <v/>
      </c>
      <c r="C76" s="46" t="str">
        <f>IF($G76=7,Inscrição!C80,"")</f>
        <v/>
      </c>
      <c r="D76" s="24" t="str">
        <f>IF($G76=7,Inscrição!F80,"")</f>
        <v/>
      </c>
      <c r="E76" s="24" t="str">
        <f>IF($G76=7,Inscrição!G80,"")</f>
        <v/>
      </c>
      <c r="F76" s="24" t="str">
        <f>IF($G76=7,Inscrição!J80,"")</f>
        <v/>
      </c>
      <c r="G76" s="24">
        <f>Inscrição!K80</f>
        <v>6</v>
      </c>
      <c r="H76" s="24"/>
    </row>
    <row r="77" spans="2:8" x14ac:dyDescent="0.25">
      <c r="B77" s="24" t="str">
        <f>IF($G77=7,Inscrição!B81,"")</f>
        <v/>
      </c>
      <c r="C77" s="46" t="str">
        <f>IF($G77=7,Inscrição!C81,"")</f>
        <v/>
      </c>
      <c r="D77" s="24" t="str">
        <f>IF($G77=7,Inscrição!F81,"")</f>
        <v/>
      </c>
      <c r="E77" s="24" t="str">
        <f>IF($G77=7,Inscrição!G81,"")</f>
        <v/>
      </c>
      <c r="F77" s="24" t="str">
        <f>IF($G77=7,Inscrição!J81,"")</f>
        <v/>
      </c>
      <c r="G77" s="24">
        <f>Inscrição!K81</f>
        <v>6</v>
      </c>
      <c r="H77" s="24"/>
    </row>
    <row r="78" spans="2:8" x14ac:dyDescent="0.25">
      <c r="B78" s="24" t="str">
        <f>IF($G78=7,Inscrição!B82,"")</f>
        <v/>
      </c>
      <c r="C78" s="46" t="str">
        <f>IF($G78=7,Inscrição!C82,"")</f>
        <v/>
      </c>
      <c r="D78" s="24" t="str">
        <f>IF($G78=7,Inscrição!F82,"")</f>
        <v/>
      </c>
      <c r="E78" s="24" t="str">
        <f>IF($G78=7,Inscrição!G82,"")</f>
        <v/>
      </c>
      <c r="F78" s="24" t="str">
        <f>IF($G78=7,Inscrição!J82,"")</f>
        <v/>
      </c>
      <c r="G78" s="24">
        <f>Inscrição!K82</f>
        <v>6</v>
      </c>
      <c r="H78" s="24"/>
    </row>
    <row r="79" spans="2:8" x14ac:dyDescent="0.25">
      <c r="B79" s="24" t="str">
        <f>IF($G79=7,Inscrição!B83,"")</f>
        <v/>
      </c>
      <c r="C79" s="46" t="str">
        <f>IF($G79=7,Inscrição!C83,"")</f>
        <v/>
      </c>
      <c r="D79" s="24" t="str">
        <f>IF($G79=7,Inscrição!F83,"")</f>
        <v/>
      </c>
      <c r="E79" s="24" t="str">
        <f>IF($G79=7,Inscrição!G83,"")</f>
        <v/>
      </c>
      <c r="F79" s="24" t="str">
        <f>IF($G79=7,Inscrição!J83,"")</f>
        <v/>
      </c>
      <c r="G79" s="24">
        <f>Inscrição!K83</f>
        <v>6</v>
      </c>
      <c r="H79" s="24"/>
    </row>
    <row r="80" spans="2:8" x14ac:dyDescent="0.25">
      <c r="B80" s="24" t="str">
        <f>IF($G80=7,Inscrição!B84,"")</f>
        <v/>
      </c>
      <c r="C80" s="46" t="str">
        <f>IF($G80=7,Inscrição!C84,"")</f>
        <v/>
      </c>
      <c r="D80" s="24" t="str">
        <f>IF($G80=7,Inscrição!F84,"")</f>
        <v/>
      </c>
      <c r="E80" s="24" t="str">
        <f>IF($G80=7,Inscrição!G84,"")</f>
        <v/>
      </c>
      <c r="F80" s="24" t="str">
        <f>IF($G80=7,Inscrição!J84,"")</f>
        <v/>
      </c>
      <c r="G80" s="24">
        <f>Inscrição!K84</f>
        <v>6</v>
      </c>
      <c r="H80" s="24"/>
    </row>
    <row r="81" spans="2:8" x14ac:dyDescent="0.25">
      <c r="B81" s="24" t="str">
        <f>IF($G81=7,Inscrição!B85,"")</f>
        <v/>
      </c>
      <c r="C81" s="46" t="str">
        <f>IF($G81=7,Inscrição!C85,"")</f>
        <v/>
      </c>
      <c r="D81" s="24" t="str">
        <f>IF($G81=7,Inscrição!F85,"")</f>
        <v/>
      </c>
      <c r="E81" s="24" t="str">
        <f>IF($G81=7,Inscrição!G85,"")</f>
        <v/>
      </c>
      <c r="F81" s="24" t="str">
        <f>IF($G81=7,Inscrição!J85,"")</f>
        <v/>
      </c>
      <c r="G81" s="24">
        <f>Inscrição!K85</f>
        <v>6</v>
      </c>
      <c r="H81" s="24"/>
    </row>
    <row r="82" spans="2:8" x14ac:dyDescent="0.25">
      <c r="B82" s="24" t="str">
        <f>IF($G82=7,Inscrição!B86,"")</f>
        <v/>
      </c>
      <c r="C82" s="46" t="str">
        <f>IF($G82=7,Inscrição!C86,"")</f>
        <v/>
      </c>
      <c r="D82" s="24" t="str">
        <f>IF($G82=7,Inscrição!F86,"")</f>
        <v/>
      </c>
      <c r="E82" s="24" t="str">
        <f>IF($G82=7,Inscrição!G86,"")</f>
        <v/>
      </c>
      <c r="F82" s="24" t="str">
        <f>IF($G82=7,Inscrição!J86,"")</f>
        <v/>
      </c>
      <c r="G82" s="24">
        <f>Inscrição!K86</f>
        <v>6</v>
      </c>
      <c r="H82" s="24"/>
    </row>
    <row r="83" spans="2:8" x14ac:dyDescent="0.25">
      <c r="B83" s="24" t="str">
        <f>IF($G83=7,Inscrição!B87,"")</f>
        <v/>
      </c>
      <c r="C83" s="46" t="str">
        <f>IF($G83=7,Inscrição!C87,"")</f>
        <v/>
      </c>
      <c r="D83" s="24" t="str">
        <f>IF($G83=7,Inscrição!F87,"")</f>
        <v/>
      </c>
      <c r="E83" s="24" t="str">
        <f>IF($G83=7,Inscrição!G87,"")</f>
        <v/>
      </c>
      <c r="F83" s="24" t="str">
        <f>IF($G83=7,Inscrição!J87,"")</f>
        <v/>
      </c>
      <c r="G83" s="24">
        <f>Inscrição!K87</f>
        <v>6</v>
      </c>
      <c r="H83" s="24"/>
    </row>
    <row r="84" spans="2:8" x14ac:dyDescent="0.25">
      <c r="B84" s="24" t="str">
        <f>IF($G84=7,Inscrição!B88,"")</f>
        <v/>
      </c>
      <c r="C84" s="46" t="str">
        <f>IF($G84=7,Inscrição!C88,"")</f>
        <v/>
      </c>
      <c r="D84" s="24" t="str">
        <f>IF($G84=7,Inscrição!F88,"")</f>
        <v/>
      </c>
      <c r="E84" s="24" t="str">
        <f>IF($G84=7,Inscrição!G88,"")</f>
        <v/>
      </c>
      <c r="F84" s="24" t="str">
        <f>IF($G84=7,Inscrição!J88,"")</f>
        <v/>
      </c>
      <c r="G84" s="24">
        <f>Inscrição!K88</f>
        <v>6</v>
      </c>
      <c r="H84" s="24"/>
    </row>
    <row r="85" spans="2:8" x14ac:dyDescent="0.25">
      <c r="B85" s="24" t="str">
        <f>IF($G85=7,Inscrição!B89,"")</f>
        <v/>
      </c>
      <c r="C85" s="46" t="str">
        <f>IF($G85=7,Inscrição!C89,"")</f>
        <v/>
      </c>
      <c r="D85" s="24" t="str">
        <f>IF($G85=7,Inscrição!F89,"")</f>
        <v/>
      </c>
      <c r="E85" s="24" t="str">
        <f>IF($G85=7,Inscrição!G89,"")</f>
        <v/>
      </c>
      <c r="F85" s="24" t="str">
        <f>IF($G85=7,Inscrição!J89,"")</f>
        <v/>
      </c>
      <c r="G85" s="24">
        <f>Inscrição!K89</f>
        <v>6</v>
      </c>
      <c r="H85" s="24"/>
    </row>
    <row r="86" spans="2:8" x14ac:dyDescent="0.25">
      <c r="B86" s="24" t="str">
        <f>IF($G86=7,Inscrição!B90,"")</f>
        <v/>
      </c>
      <c r="C86" s="46" t="str">
        <f>IF($G86=7,Inscrição!C90,"")</f>
        <v/>
      </c>
      <c r="D86" s="24" t="str">
        <f>IF($G86=7,Inscrição!F90,"")</f>
        <v/>
      </c>
      <c r="E86" s="24" t="str">
        <f>IF($G86=7,Inscrição!G90,"")</f>
        <v/>
      </c>
      <c r="F86" s="24" t="str">
        <f>IF($G86=7,Inscrição!J90,"")</f>
        <v/>
      </c>
      <c r="G86" s="24">
        <f>Inscrição!K90</f>
        <v>6</v>
      </c>
      <c r="H86" s="24"/>
    </row>
    <row r="87" spans="2:8" x14ac:dyDescent="0.25">
      <c r="B87" s="24" t="str">
        <f>IF($G87=7,Inscrição!B91,"")</f>
        <v/>
      </c>
      <c r="C87" s="46" t="str">
        <f>IF($G87=7,Inscrição!C91,"")</f>
        <v/>
      </c>
      <c r="D87" s="24" t="str">
        <f>IF($G87=7,Inscrição!F91,"")</f>
        <v/>
      </c>
      <c r="E87" s="24" t="str">
        <f>IF($G87=7,Inscrição!G91,"")</f>
        <v/>
      </c>
      <c r="F87" s="24" t="str">
        <f>IF($G87=7,Inscrição!J91,"")</f>
        <v/>
      </c>
      <c r="G87" s="24">
        <f>Inscrição!K91</f>
        <v>6</v>
      </c>
      <c r="H87" s="24"/>
    </row>
    <row r="88" spans="2:8" x14ac:dyDescent="0.25">
      <c r="B88" s="24" t="str">
        <f>IF($G88=7,Inscrição!B92,"")</f>
        <v/>
      </c>
      <c r="C88" s="46" t="str">
        <f>IF($G88=7,Inscrição!C92,"")</f>
        <v/>
      </c>
      <c r="D88" s="24" t="str">
        <f>IF($G88=7,Inscrição!F92,"")</f>
        <v/>
      </c>
      <c r="E88" s="24" t="str">
        <f>IF($G88=7,Inscrição!G92,"")</f>
        <v/>
      </c>
      <c r="F88" s="24" t="str">
        <f>IF($G88=7,Inscrição!J92,"")</f>
        <v/>
      </c>
      <c r="G88" s="24">
        <f>Inscrição!K92</f>
        <v>6</v>
      </c>
      <c r="H88" s="24"/>
    </row>
    <row r="89" spans="2:8" x14ac:dyDescent="0.25">
      <c r="B89" s="24" t="str">
        <f>IF($G89=7,Inscrição!B93,"")</f>
        <v/>
      </c>
      <c r="C89" s="46" t="str">
        <f>IF($G89=7,Inscrição!C93,"")</f>
        <v/>
      </c>
      <c r="D89" s="24" t="str">
        <f>IF($G89=7,Inscrição!F93,"")</f>
        <v/>
      </c>
      <c r="E89" s="24" t="str">
        <f>IF($G89=7,Inscrição!G93,"")</f>
        <v/>
      </c>
      <c r="F89" s="24" t="str">
        <f>IF($G89=7,Inscrição!J93,"")</f>
        <v/>
      </c>
      <c r="G89" s="24">
        <f>Inscrição!K93</f>
        <v>6</v>
      </c>
      <c r="H89" s="24"/>
    </row>
    <row r="90" spans="2:8" x14ac:dyDescent="0.25">
      <c r="B90" s="24" t="str">
        <f>IF($G90=7,Inscrição!B94,"")</f>
        <v/>
      </c>
      <c r="C90" s="46" t="str">
        <f>IF($G90=7,Inscrição!C94,"")</f>
        <v/>
      </c>
      <c r="D90" s="24" t="str">
        <f>IF($G90=7,Inscrição!F94,"")</f>
        <v/>
      </c>
      <c r="E90" s="24" t="str">
        <f>IF($G90=7,Inscrição!G94,"")</f>
        <v/>
      </c>
      <c r="F90" s="24" t="str">
        <f>IF($G90=7,Inscrição!J94,"")</f>
        <v/>
      </c>
      <c r="G90" s="24">
        <f>Inscrição!K94</f>
        <v>6</v>
      </c>
      <c r="H90" s="24"/>
    </row>
    <row r="91" spans="2:8" x14ac:dyDescent="0.25">
      <c r="B91" s="24" t="str">
        <f>IF($G91=7,Inscrição!B95,"")</f>
        <v/>
      </c>
      <c r="C91" s="46" t="str">
        <f>IF($G91=7,Inscrição!C95,"")</f>
        <v/>
      </c>
      <c r="D91" s="24" t="str">
        <f>IF($G91=7,Inscrição!F95,"")</f>
        <v/>
      </c>
      <c r="E91" s="24" t="str">
        <f>IF($G91=7,Inscrição!G95,"")</f>
        <v/>
      </c>
      <c r="F91" s="24" t="str">
        <f>IF($G91=7,Inscrição!J95,"")</f>
        <v/>
      </c>
      <c r="G91" s="24">
        <f>Inscrição!K95</f>
        <v>6</v>
      </c>
      <c r="H91" s="24"/>
    </row>
    <row r="92" spans="2:8" x14ac:dyDescent="0.25">
      <c r="B92" s="24" t="str">
        <f>IF($G92=7,Inscrição!B96,"")</f>
        <v/>
      </c>
      <c r="C92" s="46" t="str">
        <f>IF($G92=7,Inscrição!C96,"")</f>
        <v/>
      </c>
      <c r="D92" s="24" t="str">
        <f>IF($G92=7,Inscrição!F96,"")</f>
        <v/>
      </c>
      <c r="E92" s="24" t="str">
        <f>IF($G92=7,Inscrição!G96,"")</f>
        <v/>
      </c>
      <c r="F92" s="24" t="str">
        <f>IF($G92=7,Inscrição!J96,"")</f>
        <v/>
      </c>
      <c r="G92" s="24">
        <f>Inscrição!K96</f>
        <v>6</v>
      </c>
      <c r="H92" s="24"/>
    </row>
    <row r="93" spans="2:8" x14ac:dyDescent="0.25">
      <c r="B93" s="24" t="str">
        <f>IF($G93=7,Inscrição!B97,"")</f>
        <v/>
      </c>
      <c r="C93" s="46" t="str">
        <f>IF($G93=7,Inscrição!C97,"")</f>
        <v/>
      </c>
      <c r="D93" s="24" t="str">
        <f>IF($G93=7,Inscrição!F97,"")</f>
        <v/>
      </c>
      <c r="E93" s="24" t="str">
        <f>IF($G93=7,Inscrição!G97,"")</f>
        <v/>
      </c>
      <c r="F93" s="24" t="str">
        <f>IF($G93=7,Inscrição!J97,"")</f>
        <v/>
      </c>
      <c r="G93" s="24">
        <f>Inscrição!K97</f>
        <v>6</v>
      </c>
      <c r="H93" s="24"/>
    </row>
    <row r="94" spans="2:8" x14ac:dyDescent="0.25">
      <c r="B94" s="24" t="str">
        <f>IF($G94=7,Inscrição!B98,"")</f>
        <v/>
      </c>
      <c r="C94" s="46" t="str">
        <f>IF($G94=7,Inscrição!C98,"")</f>
        <v/>
      </c>
      <c r="D94" s="24" t="str">
        <f>IF($G94=7,Inscrição!F98,"")</f>
        <v/>
      </c>
      <c r="E94" s="24" t="str">
        <f>IF($G94=7,Inscrição!G98,"")</f>
        <v/>
      </c>
      <c r="F94" s="24" t="str">
        <f>IF($G94=7,Inscrição!J98,"")</f>
        <v/>
      </c>
      <c r="G94" s="24">
        <f>Inscrição!K98</f>
        <v>6</v>
      </c>
      <c r="H94" s="24"/>
    </row>
    <row r="95" spans="2:8" x14ac:dyDescent="0.25">
      <c r="B95" s="24" t="str">
        <f>IF($G95=7,Inscrição!B99,"")</f>
        <v/>
      </c>
      <c r="C95" s="46" t="str">
        <f>IF($G95=7,Inscrição!C99,"")</f>
        <v/>
      </c>
      <c r="D95" s="24" t="str">
        <f>IF($G95=7,Inscrição!F99,"")</f>
        <v/>
      </c>
      <c r="E95" s="24" t="str">
        <f>IF($G95=7,Inscrição!G99,"")</f>
        <v/>
      </c>
      <c r="F95" s="24" t="str">
        <f>IF($G95=7,Inscrição!J99,"")</f>
        <v/>
      </c>
      <c r="G95" s="24">
        <f>Inscrição!K99</f>
        <v>6</v>
      </c>
      <c r="H95" s="24"/>
    </row>
    <row r="96" spans="2:8" x14ac:dyDescent="0.25">
      <c r="B96" s="24" t="str">
        <f>IF($G96=7,Inscrição!B100,"")</f>
        <v/>
      </c>
      <c r="C96" s="46" t="str">
        <f>IF($G96=7,Inscrição!C100,"")</f>
        <v/>
      </c>
      <c r="D96" s="24" t="str">
        <f>IF($G96=7,Inscrição!F100,"")</f>
        <v/>
      </c>
      <c r="E96" s="24" t="str">
        <f>IF($G96=7,Inscrição!G100,"")</f>
        <v/>
      </c>
      <c r="F96" s="24" t="str">
        <f>IF($G96=7,Inscrição!J100,"")</f>
        <v/>
      </c>
      <c r="G96" s="24">
        <f>Inscrição!K100</f>
        <v>6</v>
      </c>
      <c r="H96" s="24"/>
    </row>
    <row r="97" spans="2:8" x14ac:dyDescent="0.25">
      <c r="B97" s="24" t="str">
        <f>IF($G97=7,Inscrição!B101,"")</f>
        <v/>
      </c>
      <c r="C97" s="46" t="str">
        <f>IF($G97=7,Inscrição!C101,"")</f>
        <v/>
      </c>
      <c r="D97" s="24" t="str">
        <f>IF($G97=7,Inscrição!F101,"")</f>
        <v/>
      </c>
      <c r="E97" s="24" t="str">
        <f>IF($G97=7,Inscrição!G101,"")</f>
        <v/>
      </c>
      <c r="F97" s="24" t="str">
        <f>IF($G97=7,Inscrição!J101,"")</f>
        <v/>
      </c>
      <c r="G97" s="24">
        <f>Inscrição!K101</f>
        <v>6</v>
      </c>
      <c r="H97" s="24"/>
    </row>
    <row r="98" spans="2:8" x14ac:dyDescent="0.25">
      <c r="B98" s="24" t="str">
        <f>IF($G98=7,Inscrição!B102,"")</f>
        <v/>
      </c>
      <c r="C98" s="46" t="str">
        <f>IF($G98=7,Inscrição!C102,"")</f>
        <v/>
      </c>
      <c r="D98" s="24" t="str">
        <f>IF($G98=7,Inscrição!F102,"")</f>
        <v/>
      </c>
      <c r="E98" s="24" t="str">
        <f>IF($G98=7,Inscrição!G102,"")</f>
        <v/>
      </c>
      <c r="F98" s="24" t="str">
        <f>IF($G98=7,Inscrição!J102,"")</f>
        <v/>
      </c>
      <c r="G98" s="24">
        <f>Inscrição!K102</f>
        <v>6</v>
      </c>
      <c r="H98" s="24"/>
    </row>
    <row r="99" spans="2:8" x14ac:dyDescent="0.25">
      <c r="B99" s="24" t="str">
        <f>IF($G99=7,Inscrição!B103,"")</f>
        <v/>
      </c>
      <c r="C99" s="46" t="str">
        <f>IF($G99=7,Inscrição!C103,"")</f>
        <v/>
      </c>
      <c r="D99" s="24" t="str">
        <f>IF($G99=7,Inscrição!F103,"")</f>
        <v/>
      </c>
      <c r="E99" s="24" t="str">
        <f>IF($G99=7,Inscrição!G103,"")</f>
        <v/>
      </c>
      <c r="F99" s="24" t="str">
        <f>IF($G99=7,Inscrição!J103,"")</f>
        <v/>
      </c>
      <c r="G99" s="24">
        <f>Inscrição!K103</f>
        <v>6</v>
      </c>
      <c r="H99" s="24"/>
    </row>
    <row r="100" spans="2:8" x14ac:dyDescent="0.25">
      <c r="B100" s="24" t="str">
        <f>IF($G100=7,Inscrição!B104,"")</f>
        <v/>
      </c>
      <c r="C100" s="46" t="str">
        <f>IF($G100=7,Inscrição!C104,"")</f>
        <v/>
      </c>
      <c r="D100" s="24" t="str">
        <f>IF($G100=7,Inscrição!F104,"")</f>
        <v/>
      </c>
      <c r="E100" s="24" t="str">
        <f>IF($G100=7,Inscrição!G104,"")</f>
        <v/>
      </c>
      <c r="F100" s="24" t="str">
        <f>IF($G100=7,Inscrição!J104,"")</f>
        <v/>
      </c>
      <c r="G100" s="24">
        <f>Inscrição!K104</f>
        <v>6</v>
      </c>
      <c r="H100" s="24"/>
    </row>
    <row r="101" spans="2:8" x14ac:dyDescent="0.25">
      <c r="B101" s="24" t="str">
        <f>IF($G101=7,Inscrição!B105,"")</f>
        <v/>
      </c>
      <c r="C101" s="46" t="str">
        <f>IF($G101=7,Inscrição!C105,"")</f>
        <v/>
      </c>
      <c r="D101" s="24" t="str">
        <f>IF($G101=7,Inscrição!F105,"")</f>
        <v/>
      </c>
      <c r="E101" s="24" t="str">
        <f>IF($G101=7,Inscrição!G105,"")</f>
        <v/>
      </c>
      <c r="F101" s="24" t="str">
        <f>IF($G101=7,Inscrição!J105,"")</f>
        <v/>
      </c>
      <c r="G101" s="24">
        <f>Inscrição!K105</f>
        <v>6</v>
      </c>
      <c r="H101" s="24"/>
    </row>
    <row r="102" spans="2:8" x14ac:dyDescent="0.25">
      <c r="B102" s="24" t="str">
        <f>IF($G102=7,Inscrição!B106,"")</f>
        <v/>
      </c>
      <c r="C102" s="46" t="str">
        <f>IF($G102=7,Inscrição!C106,"")</f>
        <v/>
      </c>
      <c r="D102" s="24" t="str">
        <f>IF($G102=7,Inscrição!F106,"")</f>
        <v/>
      </c>
      <c r="E102" s="24" t="str">
        <f>IF($G102=7,Inscrição!G106,"")</f>
        <v/>
      </c>
      <c r="F102" s="24" t="str">
        <f>IF($G102=7,Inscrição!J106,"")</f>
        <v/>
      </c>
      <c r="G102" s="24">
        <f>Inscrição!K106</f>
        <v>6</v>
      </c>
      <c r="H102" s="24"/>
    </row>
    <row r="103" spans="2:8" x14ac:dyDescent="0.25">
      <c r="B103" s="24" t="str">
        <f>IF($G103=7,Inscrição!B107,"")</f>
        <v/>
      </c>
      <c r="C103" s="46" t="str">
        <f>IF($G103=7,Inscrição!C107,"")</f>
        <v/>
      </c>
      <c r="D103" s="24" t="str">
        <f>IF($G103=7,Inscrição!F107,"")</f>
        <v/>
      </c>
      <c r="E103" s="24" t="str">
        <f>IF($G103=7,Inscrição!G107,"")</f>
        <v/>
      </c>
      <c r="F103" s="24" t="str">
        <f>IF($G103=7,Inscrição!J107,"")</f>
        <v/>
      </c>
      <c r="G103" s="24">
        <f>Inscrição!K107</f>
        <v>6</v>
      </c>
      <c r="H103" s="24"/>
    </row>
    <row r="104" spans="2:8" x14ac:dyDescent="0.25">
      <c r="B104" s="24" t="str">
        <f>IF($G104=7,Inscrição!B108,"")</f>
        <v/>
      </c>
      <c r="C104" s="46" t="str">
        <f>IF($G104=7,Inscrição!C108,"")</f>
        <v/>
      </c>
      <c r="D104" s="24" t="str">
        <f>IF($G104=7,Inscrição!F108,"")</f>
        <v/>
      </c>
      <c r="E104" s="24" t="str">
        <f>IF($G104=7,Inscrição!G108,"")</f>
        <v/>
      </c>
      <c r="F104" s="24" t="str">
        <f>IF($G104=7,Inscrição!J108,"")</f>
        <v/>
      </c>
      <c r="G104" s="24">
        <f>Inscrição!K108</f>
        <v>6</v>
      </c>
      <c r="H104" s="24"/>
    </row>
    <row r="105" spans="2:8" x14ac:dyDescent="0.25">
      <c r="B105" s="24" t="str">
        <f>IF($G105=7,Inscrição!B109,"")</f>
        <v/>
      </c>
      <c r="C105" s="46" t="str">
        <f>IF($G105=7,Inscrição!C109,"")</f>
        <v/>
      </c>
      <c r="D105" s="24" t="str">
        <f>IF($G105=7,Inscrição!F109,"")</f>
        <v/>
      </c>
      <c r="E105" s="24" t="str">
        <f>IF($G105=7,Inscrição!G109,"")</f>
        <v/>
      </c>
      <c r="F105" s="24" t="str">
        <f>IF($G105=7,Inscrição!J109,"")</f>
        <v/>
      </c>
      <c r="G105" s="24">
        <f>Inscrição!K109</f>
        <v>6</v>
      </c>
      <c r="H105" s="24"/>
    </row>
    <row r="106" spans="2:8" x14ac:dyDescent="0.25">
      <c r="B106" s="24" t="str">
        <f>IF($G106=7,Inscrição!B110,"")</f>
        <v/>
      </c>
      <c r="C106" s="46" t="str">
        <f>IF($G106=7,Inscrição!C110,"")</f>
        <v/>
      </c>
      <c r="D106" s="24" t="str">
        <f>IF($G106=7,Inscrição!F110,"")</f>
        <v/>
      </c>
      <c r="E106" s="24" t="str">
        <f>IF($G106=7,Inscrição!G110,"")</f>
        <v/>
      </c>
      <c r="F106" s="24" t="str">
        <f>IF($G106=7,Inscrição!J110,"")</f>
        <v/>
      </c>
      <c r="G106" s="24">
        <f>Inscrição!K110</f>
        <v>6</v>
      </c>
    </row>
    <row r="107" spans="2:8" x14ac:dyDescent="0.25">
      <c r="B107" s="24" t="str">
        <f>IF($G107=7,Inscrição!B111,"")</f>
        <v/>
      </c>
      <c r="C107" s="46" t="str">
        <f>IF($G107=7,Inscrição!C111,"")</f>
        <v/>
      </c>
      <c r="D107" s="24" t="str">
        <f>IF($G107=7,Inscrição!F111,"")</f>
        <v/>
      </c>
      <c r="E107" s="24" t="str">
        <f>IF($G107=7,Inscrição!G111,"")</f>
        <v/>
      </c>
      <c r="F107" s="24" t="str">
        <f>IF($G107=7,Inscrição!J111,"")</f>
        <v/>
      </c>
      <c r="G107" s="24">
        <f>Inscrição!K111</f>
        <v>6</v>
      </c>
    </row>
    <row r="108" spans="2:8" x14ac:dyDescent="0.25">
      <c r="B108" s="24"/>
      <c r="C108" s="46"/>
      <c r="D108" s="24"/>
      <c r="E108" s="24"/>
      <c r="F108" s="24"/>
      <c r="G108" s="24"/>
    </row>
    <row r="109" spans="2:8" x14ac:dyDescent="0.25">
      <c r="B109" s="24"/>
      <c r="C109" s="47"/>
      <c r="D109" s="24"/>
      <c r="E109" s="24"/>
      <c r="F109" s="24"/>
      <c r="G109" s="24"/>
    </row>
    <row r="110" spans="2:8" x14ac:dyDescent="0.25">
      <c r="B110" s="24"/>
      <c r="C110" s="47"/>
      <c r="D110" s="24"/>
      <c r="E110" s="24"/>
      <c r="F110" s="24"/>
      <c r="G110" s="24"/>
    </row>
    <row r="111" spans="2:8" x14ac:dyDescent="0.25">
      <c r="B111" s="24"/>
      <c r="C111" s="47"/>
      <c r="D111" s="24"/>
      <c r="E111" s="24"/>
      <c r="F111" s="24"/>
      <c r="G111" s="24"/>
    </row>
    <row r="112" spans="2:8" x14ac:dyDescent="0.25">
      <c r="B112" s="24"/>
      <c r="C112" s="47"/>
      <c r="D112" s="24"/>
      <c r="E112" s="24"/>
      <c r="F112" s="24"/>
      <c r="G112" s="24"/>
    </row>
  </sheetData>
  <sheetProtection algorithmName="SHA-512" hashValue="bgrRlWqqkZp8/0dgfbE3aZlyuEOnWq+4WArdPJPEQZA9RVJ4Xm8xUojQGjysbsEVlJ7ZuaTc/muMl741un/m6g==" saltValue="AttPlYGgdJyd0Dbo6qkXsA==" spinCount="100000" sheet="1" objects="1" scenarios="1"/>
  <mergeCells count="20">
    <mergeCell ref="I38:I39"/>
    <mergeCell ref="I26:I27"/>
    <mergeCell ref="I28:I29"/>
    <mergeCell ref="I30:I31"/>
    <mergeCell ref="I32:I33"/>
    <mergeCell ref="I34:I35"/>
    <mergeCell ref="I36:I37"/>
    <mergeCell ref="I24:I25"/>
    <mergeCell ref="B6:F6"/>
    <mergeCell ref="I6:S6"/>
    <mergeCell ref="I7:S7"/>
    <mergeCell ref="W7:W11"/>
    <mergeCell ref="I8:S10"/>
    <mergeCell ref="I11:S12"/>
    <mergeCell ref="T11:T12"/>
    <mergeCell ref="I14:I15"/>
    <mergeCell ref="I16:I17"/>
    <mergeCell ref="I18:I19"/>
    <mergeCell ref="I20:I21"/>
    <mergeCell ref="I22:I23"/>
  </mergeCells>
  <conditionalFormatting sqref="B8:F112">
    <cfRule type="expression" dxfId="57" priority="14">
      <formula>$G8=7</formula>
    </cfRule>
  </conditionalFormatting>
  <conditionalFormatting sqref="O14:O39">
    <cfRule type="expression" dxfId="56" priority="2">
      <formula>$AH14=1</formula>
    </cfRule>
    <cfRule type="expression" dxfId="55" priority="9">
      <formula>$AG14=1</formula>
    </cfRule>
    <cfRule type="expression" dxfId="54" priority="10">
      <formula>$AA14=1</formula>
    </cfRule>
    <cfRule type="expression" dxfId="53" priority="11">
      <formula>$Z14=1</formula>
    </cfRule>
    <cfRule type="expression" dxfId="52" priority="12">
      <formula>$Y14=1</formula>
    </cfRule>
    <cfRule type="expression" dxfId="51" priority="13">
      <formula>$X14=1</formula>
    </cfRule>
  </conditionalFormatting>
  <conditionalFormatting sqref="R14:R39">
    <cfRule type="expression" dxfId="50" priority="1">
      <formula>$AG14=1</formula>
    </cfRule>
    <cfRule type="expression" dxfId="49" priority="4">
      <formula>$AF14=1</formula>
    </cfRule>
    <cfRule type="expression" dxfId="48" priority="5">
      <formula>$AE14=1</formula>
    </cfRule>
    <cfRule type="expression" dxfId="47" priority="6">
      <formula>$AD14=1</formula>
    </cfRule>
    <cfRule type="expression" dxfId="46" priority="7">
      <formula>$AC14=1</formula>
    </cfRule>
    <cfRule type="expression" dxfId="45" priority="8">
      <formula>$AI14=1</formula>
    </cfRule>
  </conditionalFormatting>
  <conditionalFormatting sqref="I11:S12">
    <cfRule type="expression" dxfId="44" priority="3">
      <formula>$T11&lt;&gt;0</formula>
    </cfRule>
  </conditionalFormatting>
  <hyperlinks>
    <hyperlink ref="W7" location="Menu!A1" display="Menu" xr:uid="{CE3B2B2B-100F-41AE-9B68-4D1335027006}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5E61-D107-44D4-A9CE-9926D42361E8}">
  <sheetPr codeName="Planilha8"/>
  <dimension ref="B1:AI112"/>
  <sheetViews>
    <sheetView showGridLines="0" zoomScale="91" zoomScaleNormal="91" workbookViewId="0">
      <pane xSplit="7" ySplit="13" topLeftCell="H14" activePane="bottomRight" state="frozen"/>
      <selection activeCell="AL22" sqref="AL22"/>
      <selection pane="topRight" activeCell="AL22" sqref="AL22"/>
      <selection pane="bottomLeft" activeCell="AL22" sqref="AL22"/>
      <selection pane="bottomRight" activeCell="W7" sqref="W7:W11"/>
    </sheetView>
  </sheetViews>
  <sheetFormatPr defaultRowHeight="15" x14ac:dyDescent="0.25"/>
  <cols>
    <col min="1" max="1" width="1.42578125" style="12" customWidth="1"/>
    <col min="2" max="2" width="5.85546875" style="10" customWidth="1"/>
    <col min="3" max="3" width="28.85546875" style="45" customWidth="1"/>
    <col min="4" max="4" width="6" style="44" customWidth="1"/>
    <col min="5" max="5" width="6.42578125" style="44" customWidth="1"/>
    <col min="6" max="6" width="6.28515625" style="44" customWidth="1"/>
    <col min="7" max="7" width="8.42578125" style="44" hidden="1" customWidth="1"/>
    <col min="8" max="8" width="1.5703125" style="44" customWidth="1"/>
    <col min="9" max="9" width="10" style="12" customWidth="1"/>
    <col min="10" max="10" width="7" style="12" hidden="1" customWidth="1"/>
    <col min="11" max="11" width="10.7109375" style="12" customWidth="1"/>
    <col min="12" max="14" width="10.7109375" style="12" hidden="1" customWidth="1"/>
    <col min="15" max="15" width="10.7109375" style="44" customWidth="1"/>
    <col min="16" max="17" width="14.5703125" style="44" hidden="1" customWidth="1"/>
    <col min="18" max="18" width="10.28515625" style="44" hidden="1" customWidth="1"/>
    <col min="19" max="19" width="45.28515625" style="12" customWidth="1"/>
    <col min="20" max="20" width="6.28515625" style="12" hidden="1" customWidth="1"/>
    <col min="21" max="21" width="7" style="12" hidden="1" customWidth="1"/>
    <col min="22" max="22" width="0.85546875" style="12" customWidth="1"/>
    <col min="23" max="23" width="14.5703125" style="12" customWidth="1"/>
    <col min="24" max="32" width="6.5703125" style="12" hidden="1" customWidth="1"/>
    <col min="33" max="34" width="6.5703125" style="44" hidden="1" customWidth="1"/>
    <col min="35" max="35" width="6.5703125" style="12" hidden="1" customWidth="1"/>
    <col min="36" max="36" width="14.5703125" style="12" customWidth="1"/>
    <col min="37" max="16384" width="9.140625" style="12"/>
  </cols>
  <sheetData>
    <row r="1" spans="2:35" ht="17.25" hidden="1" customHeight="1" x14ac:dyDescent="0.25">
      <c r="Y1" s="12">
        <v>0</v>
      </c>
      <c r="Z1" s="12" t="s">
        <v>76</v>
      </c>
    </row>
    <row r="2" spans="2:35" ht="17.25" hidden="1" customHeight="1" x14ac:dyDescent="0.25">
      <c r="Y2" s="12">
        <v>10</v>
      </c>
      <c r="Z2" s="12" t="e">
        <f>CONCATENATE("O atleta ", INDEX(O14:O39,MATCH(1,AH14:AH39,0),1)," é da categoria ",INDEX(M14:M39,MATCH(1,AH14:AH39,0),1)," e, desta forma, ele somente poderá compor a    SEGUNDA    dupla desta categoria e    SOMENTE SE    existir    APENAS    três atletas inscritos nesta categoria - Art 4º , § 8º do regulamento")</f>
        <v>#N/A</v>
      </c>
    </row>
    <row r="3" spans="2:35" ht="17.25" hidden="1" customHeight="1" x14ac:dyDescent="0.25">
      <c r="Y3" s="12">
        <v>11</v>
      </c>
      <c r="Z3" s="12" t="e">
        <f>CONCATENATE("O atleta ", INDEX(R14:R39,MATCH(1,AI14:AI39,0),1)," é da categoria ",INDEX(P14:P39,MATCH(1,AI14:AI39,0),1)," e, desta forma, ele somente poderá compor a    SEGUNDA    dupla desta categoria e    SOMENTE SE    existir    APENAS   três atletas inscritos nesta categoria - Art 4º , § 8º do regulamento")</f>
        <v>#N/A</v>
      </c>
    </row>
    <row r="4" spans="2:35" ht="17.25" hidden="1" customHeight="1" x14ac:dyDescent="0.25">
      <c r="Y4" s="12">
        <v>1</v>
      </c>
      <c r="Z4" s="12" t="s">
        <v>68</v>
      </c>
    </row>
    <row r="5" spans="2:35" ht="7.5" customHeight="1" thickBot="1" x14ac:dyDescent="0.3">
      <c r="Y5" s="12">
        <v>2</v>
      </c>
      <c r="Z5" s="12" t="s">
        <v>74</v>
      </c>
    </row>
    <row r="6" spans="2:35" ht="22.5" customHeight="1" thickBot="1" x14ac:dyDescent="0.3">
      <c r="B6" s="108" t="s">
        <v>66</v>
      </c>
      <c r="C6" s="108"/>
      <c r="D6" s="108"/>
      <c r="E6" s="108"/>
      <c r="F6" s="108"/>
      <c r="G6" s="33"/>
      <c r="H6" s="33"/>
      <c r="I6" s="132" t="s">
        <v>67</v>
      </c>
      <c r="J6" s="133"/>
      <c r="K6" s="134"/>
      <c r="L6" s="134"/>
      <c r="M6" s="134"/>
      <c r="N6" s="134"/>
      <c r="O6" s="134"/>
      <c r="P6" s="134"/>
      <c r="Q6" s="134"/>
      <c r="R6" s="134"/>
      <c r="S6" s="135"/>
      <c r="T6" s="29"/>
      <c r="U6" s="29"/>
      <c r="V6" s="29"/>
      <c r="Y6" s="12">
        <v>3</v>
      </c>
      <c r="Z6" s="12" t="e">
        <f>CONCATENATE("O atleta ", INDEX(O14:O39,MATCH(1,Z14:Z39,0),1)," é da categoria ",INDEX(M14:M39,MATCH(1,Z14:Z39,0),1)," e, desta forma, não pode competir nesta categoria")</f>
        <v>#N/A</v>
      </c>
    </row>
    <row r="7" spans="2:35" ht="18.75" customHeight="1" x14ac:dyDescent="0.25">
      <c r="B7" s="40" t="s">
        <v>1</v>
      </c>
      <c r="C7" s="17" t="s">
        <v>0</v>
      </c>
      <c r="D7" s="17" t="s">
        <v>4</v>
      </c>
      <c r="E7" s="17" t="s">
        <v>90</v>
      </c>
      <c r="F7" s="17" t="s">
        <v>112</v>
      </c>
      <c r="G7" s="34"/>
      <c r="H7" s="34"/>
      <c r="I7" s="138" t="s">
        <v>97</v>
      </c>
      <c r="J7" s="139"/>
      <c r="K7" s="139"/>
      <c r="L7" s="139"/>
      <c r="M7" s="139"/>
      <c r="N7" s="139"/>
      <c r="O7" s="139"/>
      <c r="P7" s="139"/>
      <c r="Q7" s="139"/>
      <c r="R7" s="139"/>
      <c r="S7" s="140"/>
      <c r="T7" s="30"/>
      <c r="U7" s="30"/>
      <c r="V7" s="30"/>
      <c r="W7" s="129" t="s">
        <v>53</v>
      </c>
      <c r="Y7" s="12">
        <v>4</v>
      </c>
      <c r="Z7" s="12" t="s">
        <v>89</v>
      </c>
    </row>
    <row r="8" spans="2:35" ht="15" customHeight="1" x14ac:dyDescent="0.25">
      <c r="B8" s="24" t="str">
        <f>IF($G8=7,Inscrição!B12,"")</f>
        <v/>
      </c>
      <c r="C8" s="46" t="str">
        <f>IF($G8=7,Inscrição!C12,"")</f>
        <v/>
      </c>
      <c r="D8" s="24" t="str">
        <f>IF($G8=7,Inscrição!F12,"")</f>
        <v/>
      </c>
      <c r="E8" s="24" t="str">
        <f>IF($G8=7,Inscrição!G12,"")</f>
        <v/>
      </c>
      <c r="F8" s="24" t="str">
        <f>IF($G8=7,Inscrição!J12,"")</f>
        <v/>
      </c>
      <c r="G8" s="24">
        <f>Inscrição!K12</f>
        <v>6</v>
      </c>
      <c r="H8" s="24"/>
      <c r="I8" s="141" t="s">
        <v>91</v>
      </c>
      <c r="J8" s="142"/>
      <c r="K8" s="142"/>
      <c r="L8" s="142"/>
      <c r="M8" s="142"/>
      <c r="N8" s="142"/>
      <c r="O8" s="142"/>
      <c r="P8" s="142"/>
      <c r="Q8" s="142"/>
      <c r="R8" s="142"/>
      <c r="S8" s="143"/>
      <c r="W8" s="130"/>
      <c r="Y8" s="12">
        <v>5</v>
      </c>
      <c r="Z8" s="12" t="s">
        <v>73</v>
      </c>
    </row>
    <row r="9" spans="2:35" ht="15" customHeight="1" x14ac:dyDescent="0.25">
      <c r="B9" s="24" t="str">
        <f>IF($G9=7,Inscrição!B13,"")</f>
        <v/>
      </c>
      <c r="C9" s="46" t="str">
        <f>IF($G9=7,Inscrição!C13,"")</f>
        <v/>
      </c>
      <c r="D9" s="24" t="str">
        <f>IF($G9=7,Inscrição!F13,"")</f>
        <v/>
      </c>
      <c r="E9" s="24" t="str">
        <f>IF($G9=7,Inscrição!G13,"")</f>
        <v/>
      </c>
      <c r="F9" s="24" t="str">
        <f>IF($G9=7,Inscrição!J13,"")</f>
        <v/>
      </c>
      <c r="G9" s="24">
        <f>Inscrição!K13</f>
        <v>6</v>
      </c>
      <c r="H9" s="24"/>
      <c r="I9" s="141"/>
      <c r="J9" s="142"/>
      <c r="K9" s="142"/>
      <c r="L9" s="142"/>
      <c r="M9" s="142"/>
      <c r="N9" s="142"/>
      <c r="O9" s="142"/>
      <c r="P9" s="142"/>
      <c r="Q9" s="142"/>
      <c r="R9" s="142"/>
      <c r="S9" s="143"/>
      <c r="W9" s="130"/>
      <c r="Y9" s="12">
        <v>6</v>
      </c>
      <c r="Z9" s="12" t="s">
        <v>68</v>
      </c>
    </row>
    <row r="10" spans="2:35" ht="15" customHeight="1" thickBot="1" x14ac:dyDescent="0.3">
      <c r="B10" s="24" t="str">
        <f>IF($G10=7,Inscrição!B14,"")</f>
        <v/>
      </c>
      <c r="C10" s="46" t="str">
        <f>IF($G10=7,Inscrição!C14,"")</f>
        <v/>
      </c>
      <c r="D10" s="24" t="str">
        <f>IF($G10=7,Inscrição!F14,"")</f>
        <v/>
      </c>
      <c r="E10" s="24" t="str">
        <f>IF($G10=7,Inscrição!G14,"")</f>
        <v/>
      </c>
      <c r="F10" s="24" t="str">
        <f>IF($G10=7,Inscrição!J14,"")</f>
        <v/>
      </c>
      <c r="G10" s="24">
        <f>Inscrição!K14</f>
        <v>6</v>
      </c>
      <c r="H10" s="24"/>
      <c r="I10" s="141"/>
      <c r="J10" s="142"/>
      <c r="K10" s="142"/>
      <c r="L10" s="142"/>
      <c r="M10" s="142"/>
      <c r="N10" s="142"/>
      <c r="O10" s="142"/>
      <c r="P10" s="142"/>
      <c r="Q10" s="142"/>
      <c r="R10" s="142"/>
      <c r="S10" s="143"/>
      <c r="W10" s="130"/>
      <c r="Y10" s="12">
        <v>7</v>
      </c>
      <c r="Z10" s="12" t="s">
        <v>74</v>
      </c>
    </row>
    <row r="11" spans="2:35" ht="23.25" customHeight="1" thickBot="1" x14ac:dyDescent="0.3">
      <c r="B11" s="24" t="str">
        <f>IF($G11=7,Inscrição!B15,"")</f>
        <v/>
      </c>
      <c r="C11" s="46" t="str">
        <f>IF($G11=7,Inscrição!C15,"")</f>
        <v/>
      </c>
      <c r="D11" s="24" t="str">
        <f>IF($G11=7,Inscrição!F15,"")</f>
        <v/>
      </c>
      <c r="E11" s="24" t="str">
        <f>IF($G11=7,Inscrição!G15,"")</f>
        <v/>
      </c>
      <c r="F11" s="24" t="str">
        <f>IF($G11=7,Inscrição!J15,"")</f>
        <v/>
      </c>
      <c r="G11" s="24">
        <f>Inscrição!K15</f>
        <v>6</v>
      </c>
      <c r="H11" s="24"/>
      <c r="I11" s="144" t="str">
        <f>INDEX(Z1:Z12,MATCH(T11,Y1:Y12,0),1)</f>
        <v>Se existir erro na inscrição, aparecerá uma mensagem AQUI!!!</v>
      </c>
      <c r="J11" s="145"/>
      <c r="K11" s="145"/>
      <c r="L11" s="145"/>
      <c r="M11" s="145"/>
      <c r="N11" s="145"/>
      <c r="O11" s="145"/>
      <c r="P11" s="145"/>
      <c r="Q11" s="145"/>
      <c r="R11" s="145"/>
      <c r="S11" s="146"/>
      <c r="T11" s="136">
        <f>IF(SUM(U14:U39)=0,0,INDEX(T14:T39,MATCH(1,U14:U39,0),1))</f>
        <v>0</v>
      </c>
      <c r="W11" s="131"/>
      <c r="Y11" s="12">
        <v>8</v>
      </c>
      <c r="Z11" s="12" t="e">
        <f>CONCATENATE("O atleta ", INDEX(R14:R39,MATCH(1,AE14:AE39,0),1)," é da categoria ",INDEX(P14:P39,MATCH(1,AE14:AE39,0),1)," e, desta forma, não pode competir nesta categoria")</f>
        <v>#N/A</v>
      </c>
    </row>
    <row r="12" spans="2:35" ht="23.25" customHeight="1" thickBot="1" x14ac:dyDescent="0.3">
      <c r="B12" s="24" t="str">
        <f>IF($G12=7,Inscrição!B16,"")</f>
        <v/>
      </c>
      <c r="C12" s="46" t="str">
        <f>IF($G12=7,Inscrição!C16,"")</f>
        <v/>
      </c>
      <c r="D12" s="24" t="str">
        <f>IF($G12=7,Inscrição!F16,"")</f>
        <v/>
      </c>
      <c r="E12" s="24" t="str">
        <f>IF($G12=7,Inscrição!G16,"")</f>
        <v/>
      </c>
      <c r="F12" s="24" t="str">
        <f>IF($G12=7,Inscrição!J16,"")</f>
        <v/>
      </c>
      <c r="G12" s="24">
        <f>Inscrição!K16</f>
        <v>6</v>
      </c>
      <c r="H12" s="24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9"/>
      <c r="T12" s="136"/>
      <c r="Y12" s="12">
        <v>9</v>
      </c>
      <c r="Z12" s="12" t="s">
        <v>89</v>
      </c>
    </row>
    <row r="13" spans="2:35" ht="18.75" customHeight="1" thickBot="1" x14ac:dyDescent="0.3">
      <c r="B13" s="24" t="str">
        <f>IF($G13=7,Inscrição!B17,"")</f>
        <v/>
      </c>
      <c r="C13" s="46" t="str">
        <f>IF($G13=7,Inscrição!C17,"")</f>
        <v/>
      </c>
      <c r="D13" s="24" t="str">
        <f>IF($G13=7,Inscrição!F17,"")</f>
        <v/>
      </c>
      <c r="E13" s="24" t="str">
        <f>IF($G13=7,Inscrição!G17,"")</f>
        <v/>
      </c>
      <c r="F13" s="24" t="str">
        <f>IF($G13=7,Inscrição!J17,"")</f>
        <v/>
      </c>
      <c r="G13" s="24">
        <f>Inscrição!K17</f>
        <v>6</v>
      </c>
      <c r="H13" s="24"/>
      <c r="I13" s="57" t="s">
        <v>5</v>
      </c>
      <c r="J13" s="58"/>
      <c r="K13" s="59" t="s">
        <v>37</v>
      </c>
      <c r="L13" s="59" t="s">
        <v>88</v>
      </c>
      <c r="M13" s="59" t="s">
        <v>69</v>
      </c>
      <c r="N13" s="59" t="s">
        <v>70</v>
      </c>
      <c r="O13" s="59" t="s">
        <v>92</v>
      </c>
      <c r="P13" s="59" t="s">
        <v>71</v>
      </c>
      <c r="Q13" s="59" t="s">
        <v>72</v>
      </c>
      <c r="R13" s="59" t="s">
        <v>38</v>
      </c>
      <c r="S13" s="60" t="s">
        <v>93</v>
      </c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2">
        <v>6</v>
      </c>
      <c r="AD13" s="12">
        <v>7</v>
      </c>
      <c r="AE13" s="12">
        <v>8</v>
      </c>
      <c r="AF13" s="12">
        <v>9</v>
      </c>
      <c r="AG13" s="44">
        <v>5</v>
      </c>
      <c r="AH13" s="44">
        <v>10</v>
      </c>
      <c r="AI13" s="12">
        <v>11</v>
      </c>
    </row>
    <row r="14" spans="2:35" ht="13.5" customHeight="1" thickBot="1" x14ac:dyDescent="0.3">
      <c r="B14" s="24" t="str">
        <f>IF($G14=7,Inscrição!B18,"")</f>
        <v/>
      </c>
      <c r="C14" s="46" t="str">
        <f>IF($G14=7,Inscrição!C18,"")</f>
        <v/>
      </c>
      <c r="D14" s="24" t="str">
        <f>IF($G14=7,Inscrição!F18,"")</f>
        <v/>
      </c>
      <c r="E14" s="24" t="str">
        <f>IF($G14=7,Inscrição!G18,"")</f>
        <v/>
      </c>
      <c r="F14" s="24" t="str">
        <f>IF($G14=7,Inscrição!J18,"")</f>
        <v/>
      </c>
      <c r="G14" s="24">
        <f>Inscrição!K18</f>
        <v>6</v>
      </c>
      <c r="H14" s="24"/>
      <c r="I14" s="150" t="s">
        <v>9</v>
      </c>
      <c r="J14" s="54" t="str">
        <f>I14</f>
        <v>A</v>
      </c>
      <c r="K14" s="53" t="s">
        <v>94</v>
      </c>
      <c r="L14" s="53">
        <f>IF(M14=J14,1,0)+IF(P14=J14,1,0)</f>
        <v>0</v>
      </c>
      <c r="M14" s="53" t="str">
        <f>IF(COUNTIF($B$8:$B$107,O14)&gt;0,INDEX($E$8:$E$107,MATCH(O14,$B$8:$B$107,0),1),"")</f>
        <v/>
      </c>
      <c r="N14" s="53">
        <f>COUNTIF($B$8:$B$107,O14)</f>
        <v>0</v>
      </c>
      <c r="O14" s="55"/>
      <c r="P14" s="53" t="str">
        <f t="shared" ref="P14:P39" si="0">IF(COUNTIF($B$8:$B$107,R14)&gt;0,INDEX($E$8:$E$107,MATCH(R14,$B$8:$B$107,0),1),"")</f>
        <v/>
      </c>
      <c r="Q14" s="53">
        <f t="shared" ref="Q14:Q39" si="1">COUNTIF($B$8:$B$107,R14)</f>
        <v>0</v>
      </c>
      <c r="R14" s="55"/>
      <c r="S14" s="56" t="str">
        <f t="shared" ref="S14:S39" si="2">CONCATENATE(IF(COUNTIF($B$8:$B$105,O14)&gt;0,CONCATENATE(INDEX($C$8:$C$105,MATCH(O14,$B$8:$B$105,0),1),"  "),""),IF(COUNTIF($B$8:$B$105,R14)&gt;0,INDEX($C$8:$C$105,MATCH(R14,$B$8:$B$105,0),1),""))</f>
        <v/>
      </c>
      <c r="T14" s="12">
        <f>IF(SUM(X14:AI14)&gt;0,INDEX($X$13:$AI$13,1,MATCH(1,X14:AI14,0)),0)</f>
        <v>0</v>
      </c>
      <c r="U14" s="12">
        <f>IF(T14&gt;0,1,0)</f>
        <v>0</v>
      </c>
      <c r="X14" s="12">
        <f>IF(AND(O14&gt;0,N14=0),1,0)</f>
        <v>0</v>
      </c>
      <c r="Y14" s="12">
        <f>IF((COUNTIF($O$14:$O$39,O14)+COUNTIF($R$14:$R$39,O14))&gt;1,1,0)</f>
        <v>0</v>
      </c>
      <c r="Z14" s="12">
        <f>IF(N14&gt;0,IF(M14&lt;&gt;J14,1,0),0)</f>
        <v>0</v>
      </c>
      <c r="AA14" s="12">
        <f>IF(N14&gt;0,IF(AND(M14&lt;&gt;"G",M14&lt;&gt;"H",M14&lt;&gt;"N",INDEX($F$8:$F$107,MATCH(O14,$B$8:$B$107,0),1)&lt;&gt;"S"),1,0),0)</f>
        <v>0</v>
      </c>
      <c r="AC14" s="12">
        <f>IF(AND(R14&gt;0,Q14=0),1,0)</f>
        <v>0</v>
      </c>
      <c r="AD14" s="12">
        <f>IF((COUNTIF($O$14:$O$39,R14)+COUNTIF($R$14:$R$39,R14))&gt;1,1,0)</f>
        <v>0</v>
      </c>
      <c r="AE14" s="12">
        <f t="shared" ref="AE14:AE29" si="3">IF(Q14&gt;0,IF(OR(P14&lt;J14,P14&gt;"H"),1,0),0)</f>
        <v>0</v>
      </c>
      <c r="AF14" s="12">
        <f>IF(Q14&gt;0,IF(AND(P14&lt;&gt;"G",P14&lt;&gt;"H",P14&lt;&gt;"N",INDEX($F$8:$F$107,MATCH(R14,$B$8:$B$107,0),1)&lt;&gt;"S"),1,0),0)</f>
        <v>0</v>
      </c>
      <c r="AG14" s="44">
        <v>0</v>
      </c>
      <c r="AH14" s="44">
        <f>IF(AND($O14&gt;0,$R14&gt;0,SUM(X14:AG14)=0),IF(M14=$J14,0,IF(OR(COUNTIF($E$8:$E$112,$J14)=0,COUNTIF($E$8:$E$112,$J14)=2,COUNTIF($E$8:$E$112,$J14)&gt;SUMIF($J$14:$J$39,$J14,$L$14:$L$39)),1,0)),0)</f>
        <v>0</v>
      </c>
      <c r="AI14" s="12">
        <f>IF(AND($O14&gt;0,$R14&gt;0,SUM(X14:AH14)=0),IF(P14=$J14,0,IF(OR(COUNTIF($E$8:$E$112,$J14)=0,COUNTIF($E$8:$E$112,$J14)=2,COUNTIF($E$8:$E$112,$J14)&gt;SUMIF($J$14:$J$39,$J14,$L$14:$L$39)),1,0)),0)</f>
        <v>0</v>
      </c>
    </row>
    <row r="15" spans="2:35" ht="13.5" customHeight="1" thickBot="1" x14ac:dyDescent="0.3">
      <c r="B15" s="24" t="str">
        <f>IF($G15=7,Inscrição!B19,"")</f>
        <v/>
      </c>
      <c r="C15" s="46" t="str">
        <f>IF($G15=7,Inscrição!C19,"")</f>
        <v/>
      </c>
      <c r="D15" s="24" t="str">
        <f>IF($G15=7,Inscrição!F19,"")</f>
        <v/>
      </c>
      <c r="E15" s="24" t="str">
        <f>IF($G15=7,Inscrição!G19,"")</f>
        <v/>
      </c>
      <c r="F15" s="24" t="str">
        <f>IF($G15=7,Inscrição!J19,"")</f>
        <v/>
      </c>
      <c r="G15" s="24">
        <f>Inscrição!K19</f>
        <v>6</v>
      </c>
      <c r="H15" s="24"/>
      <c r="I15" s="128"/>
      <c r="J15" s="42" t="str">
        <f>I14</f>
        <v>A</v>
      </c>
      <c r="K15" s="13" t="s">
        <v>95</v>
      </c>
      <c r="L15" s="38">
        <f t="shared" ref="L15:L39" si="4">IF(M15=J15,1,0)+IF(P15=J15,1,0)</f>
        <v>0</v>
      </c>
      <c r="M15" s="38" t="str">
        <f t="shared" ref="M15:M39" si="5">IF(COUNTIF($B$8:$B$107,O15)&gt;0,INDEX($E$8:$E$107,MATCH(O15,$B$8:$B$107,0),1),"")</f>
        <v/>
      </c>
      <c r="N15" s="38">
        <f t="shared" ref="N15:N39" si="6">COUNTIF($B$8:$B$107,O15)</f>
        <v>0</v>
      </c>
      <c r="O15" s="6"/>
      <c r="P15" s="38" t="str">
        <f t="shared" si="0"/>
        <v/>
      </c>
      <c r="Q15" s="38">
        <f t="shared" si="1"/>
        <v>0</v>
      </c>
      <c r="R15" s="6"/>
      <c r="S15" s="49" t="str">
        <f t="shared" si="2"/>
        <v/>
      </c>
      <c r="T15" s="12">
        <f t="shared" ref="T15:T39" si="7">IF(SUM(X15:AI15)&gt;0,INDEX($X$13:$AI$13,1,MATCH(1,X15:AI15,0)),0)</f>
        <v>0</v>
      </c>
      <c r="U15" s="12">
        <f>IF(T15&gt;0,1,0)</f>
        <v>0</v>
      </c>
      <c r="X15" s="12">
        <f t="shared" ref="X15:X39" si="8">IF(AND(O15&gt;0,N15=0),1,0)</f>
        <v>0</v>
      </c>
      <c r="Y15" s="12">
        <f t="shared" ref="Y15:Y39" si="9">IF((COUNTIF($O$14:$O$39,O15)+COUNTIF($R$14:$R$39,O15))&gt;1,1,0)</f>
        <v>0</v>
      </c>
      <c r="Z15" s="12">
        <f t="shared" ref="Z15:Z39" si="10">IF(N15&gt;0,IF(M15&lt;&gt;J15,1,0),0)</f>
        <v>0</v>
      </c>
      <c r="AA15" s="12">
        <f t="shared" ref="AA15:AA39" si="11">IF(N15&gt;0,IF(AND(M15&lt;&gt;"G",M15&lt;&gt;"H",M15&lt;&gt;"N",INDEX($F$8:$F$107,MATCH(O15,$B$8:$B$107,0),1)&lt;&gt;"S"),1,0),0)</f>
        <v>0</v>
      </c>
      <c r="AC15" s="12">
        <f t="shared" ref="AC15:AC39" si="12">IF(AND(R15&gt;0,Q15=0),1,0)</f>
        <v>0</v>
      </c>
      <c r="AD15" s="12">
        <f t="shared" ref="AD15:AD39" si="13">IF((COUNTIF($O$14:$O$39,R15)+COUNTIF($R$14:$R$39,R15))&gt;1,1,0)</f>
        <v>0</v>
      </c>
      <c r="AE15" s="12">
        <f t="shared" si="3"/>
        <v>0</v>
      </c>
      <c r="AF15" s="12">
        <f t="shared" ref="AF15:AF39" si="14">IF(Q15&gt;0,IF(AND(P15&lt;&gt;"G",P15&lt;&gt;"H",P15&lt;&gt;"N",INDEX($F$8:$F$107,MATCH(R15,$B$8:$B$107,0),1)&lt;&gt;"S"),1,0),0)</f>
        <v>0</v>
      </c>
      <c r="AG15" s="44">
        <v>0</v>
      </c>
      <c r="AH15" s="44">
        <f t="shared" ref="AH15:AH39" si="15">IF(AND($O15&gt;0,$R15&gt;0,SUM(X15:AG15)=0),IF(M15=$J15,0,IF(OR(COUNTIF($E$8:$E$112,$J15)=0,COUNTIF($E$8:$E$112,$J15)=2,COUNTIF($E$8:$E$112,$J15)&gt;SUMIF($J$14:$J$39,$J15,$L$14:$L$39)),1,0)),0)</f>
        <v>0</v>
      </c>
      <c r="AI15" s="12">
        <f t="shared" ref="AI15:AI39" si="16">IF(AND($O15&gt;0,$R15&gt;0,SUM(X15:AH15)=0),IF(P15=$J15,0,IF(OR(COUNTIF($E$8:$E$112,$J15)=0,COUNTIF($E$8:$E$112,$J15)=2,COUNTIF($E$8:$E$112,$J15)&gt;SUMIF($J$14:$J$39,$J15,$L$14:$L$39)),1,0)),0)</f>
        <v>0</v>
      </c>
    </row>
    <row r="16" spans="2:35" ht="13.5" customHeight="1" thickBot="1" x14ac:dyDescent="0.3">
      <c r="B16" s="24" t="str">
        <f>IF($G16=7,Inscrição!B20,"")</f>
        <v/>
      </c>
      <c r="C16" s="46" t="str">
        <f>IF($G16=7,Inscrição!C20,"")</f>
        <v/>
      </c>
      <c r="D16" s="24" t="str">
        <f>IF($G16=7,Inscrição!F20,"")</f>
        <v/>
      </c>
      <c r="E16" s="24" t="str">
        <f>IF($G16=7,Inscrição!G20,"")</f>
        <v/>
      </c>
      <c r="F16" s="24" t="str">
        <f>IF($G16=7,Inscrição!J20,"")</f>
        <v/>
      </c>
      <c r="G16" s="24">
        <f>Inscrição!K20</f>
        <v>6</v>
      </c>
      <c r="H16" s="24"/>
      <c r="I16" s="126" t="s">
        <v>10</v>
      </c>
      <c r="J16" s="42" t="str">
        <f>I16</f>
        <v>B</v>
      </c>
      <c r="K16" s="16" t="s">
        <v>94</v>
      </c>
      <c r="L16" s="38">
        <f t="shared" si="4"/>
        <v>0</v>
      </c>
      <c r="M16" s="38" t="str">
        <f t="shared" si="5"/>
        <v/>
      </c>
      <c r="N16" s="38">
        <f t="shared" si="6"/>
        <v>0</v>
      </c>
      <c r="O16" s="9"/>
      <c r="P16" s="38" t="str">
        <f t="shared" si="0"/>
        <v/>
      </c>
      <c r="Q16" s="38">
        <f t="shared" si="1"/>
        <v>0</v>
      </c>
      <c r="R16" s="9"/>
      <c r="S16" s="50" t="str">
        <f t="shared" si="2"/>
        <v/>
      </c>
      <c r="T16" s="12">
        <f t="shared" si="7"/>
        <v>0</v>
      </c>
      <c r="U16" s="12">
        <f t="shared" ref="U16:U39" si="17">IF(T16&gt;0,1,0)</f>
        <v>0</v>
      </c>
      <c r="X16" s="12">
        <f t="shared" si="8"/>
        <v>0</v>
      </c>
      <c r="Y16" s="12">
        <f t="shared" si="9"/>
        <v>0</v>
      </c>
      <c r="Z16" s="12">
        <f t="shared" si="10"/>
        <v>0</v>
      </c>
      <c r="AA16" s="12">
        <f t="shared" si="11"/>
        <v>0</v>
      </c>
      <c r="AC16" s="12">
        <f t="shared" si="12"/>
        <v>0</v>
      </c>
      <c r="AD16" s="12">
        <f t="shared" si="13"/>
        <v>0</v>
      </c>
      <c r="AE16" s="12">
        <f t="shared" si="3"/>
        <v>0</v>
      </c>
      <c r="AF16" s="12">
        <f t="shared" si="14"/>
        <v>0</v>
      </c>
      <c r="AG16" s="44">
        <v>0</v>
      </c>
      <c r="AH16" s="44">
        <f t="shared" si="15"/>
        <v>0</v>
      </c>
      <c r="AI16" s="12">
        <f t="shared" si="16"/>
        <v>0</v>
      </c>
    </row>
    <row r="17" spans="2:35" ht="13.5" customHeight="1" thickBot="1" x14ac:dyDescent="0.3">
      <c r="B17" s="24" t="str">
        <f>IF($G17=7,Inscrição!B21,"")</f>
        <v/>
      </c>
      <c r="C17" s="46" t="str">
        <f>IF($G17=7,Inscrição!C21,"")</f>
        <v/>
      </c>
      <c r="D17" s="24" t="str">
        <f>IF($G17=7,Inscrição!F21,"")</f>
        <v/>
      </c>
      <c r="E17" s="24" t="str">
        <f>IF($G17=7,Inscrição!G21,"")</f>
        <v/>
      </c>
      <c r="F17" s="24" t="str">
        <f>IF($G17=7,Inscrição!J21,"")</f>
        <v/>
      </c>
      <c r="G17" s="24">
        <f>Inscrição!K21</f>
        <v>6</v>
      </c>
      <c r="H17" s="24"/>
      <c r="I17" s="126"/>
      <c r="J17" s="42" t="str">
        <f>I16</f>
        <v>B</v>
      </c>
      <c r="K17" s="16" t="s">
        <v>95</v>
      </c>
      <c r="L17" s="38">
        <f t="shared" si="4"/>
        <v>0</v>
      </c>
      <c r="M17" s="38" t="str">
        <f t="shared" si="5"/>
        <v/>
      </c>
      <c r="N17" s="38">
        <f t="shared" si="6"/>
        <v>0</v>
      </c>
      <c r="O17" s="9"/>
      <c r="P17" s="38" t="str">
        <f t="shared" si="0"/>
        <v/>
      </c>
      <c r="Q17" s="38">
        <f t="shared" si="1"/>
        <v>0</v>
      </c>
      <c r="R17" s="9"/>
      <c r="S17" s="50" t="str">
        <f t="shared" si="2"/>
        <v/>
      </c>
      <c r="T17" s="12">
        <f t="shared" si="7"/>
        <v>0</v>
      </c>
      <c r="U17" s="12">
        <f t="shared" si="17"/>
        <v>0</v>
      </c>
      <c r="X17" s="12">
        <f t="shared" si="8"/>
        <v>0</v>
      </c>
      <c r="Y17" s="12">
        <f t="shared" si="9"/>
        <v>0</v>
      </c>
      <c r="Z17" s="12">
        <f t="shared" si="10"/>
        <v>0</v>
      </c>
      <c r="AA17" s="12">
        <f t="shared" si="11"/>
        <v>0</v>
      </c>
      <c r="AC17" s="12">
        <f t="shared" si="12"/>
        <v>0</v>
      </c>
      <c r="AD17" s="12">
        <f t="shared" si="13"/>
        <v>0</v>
      </c>
      <c r="AE17" s="12">
        <f t="shared" si="3"/>
        <v>0</v>
      </c>
      <c r="AF17" s="12">
        <f t="shared" si="14"/>
        <v>0</v>
      </c>
      <c r="AG17" s="44">
        <v>0</v>
      </c>
      <c r="AH17" s="44">
        <f t="shared" si="15"/>
        <v>0</v>
      </c>
      <c r="AI17" s="12">
        <f t="shared" si="16"/>
        <v>0</v>
      </c>
    </row>
    <row r="18" spans="2:35" ht="13.5" customHeight="1" thickBot="1" x14ac:dyDescent="0.3">
      <c r="B18" s="24" t="str">
        <f>IF($G18=7,Inscrição!B22,"")</f>
        <v/>
      </c>
      <c r="C18" s="46" t="str">
        <f>IF($G18=7,Inscrição!C22,"")</f>
        <v/>
      </c>
      <c r="D18" s="24" t="str">
        <f>IF($G18=7,Inscrição!F22,"")</f>
        <v/>
      </c>
      <c r="E18" s="24" t="str">
        <f>IF($G18=7,Inscrição!G22,"")</f>
        <v/>
      </c>
      <c r="F18" s="24" t="str">
        <f>IF($G18=7,Inscrição!J22,"")</f>
        <v/>
      </c>
      <c r="G18" s="24">
        <f>Inscrição!K22</f>
        <v>6</v>
      </c>
      <c r="H18" s="24"/>
      <c r="I18" s="128" t="s">
        <v>12</v>
      </c>
      <c r="J18" s="42" t="str">
        <f t="shared" ref="J18" si="18">I18</f>
        <v>C</v>
      </c>
      <c r="K18" s="13" t="s">
        <v>94</v>
      </c>
      <c r="L18" s="38">
        <f t="shared" si="4"/>
        <v>0</v>
      </c>
      <c r="M18" s="38" t="str">
        <f t="shared" si="5"/>
        <v/>
      </c>
      <c r="N18" s="38">
        <f t="shared" si="6"/>
        <v>0</v>
      </c>
      <c r="O18" s="6"/>
      <c r="P18" s="38" t="str">
        <f t="shared" si="0"/>
        <v/>
      </c>
      <c r="Q18" s="38">
        <f t="shared" si="1"/>
        <v>0</v>
      </c>
      <c r="R18" s="6"/>
      <c r="S18" s="49" t="str">
        <f t="shared" si="2"/>
        <v/>
      </c>
      <c r="T18" s="12">
        <f t="shared" si="7"/>
        <v>0</v>
      </c>
      <c r="U18" s="12">
        <f t="shared" si="17"/>
        <v>0</v>
      </c>
      <c r="X18" s="12">
        <f t="shared" si="8"/>
        <v>0</v>
      </c>
      <c r="Y18" s="12">
        <f t="shared" si="9"/>
        <v>0</v>
      </c>
      <c r="Z18" s="12">
        <f t="shared" si="10"/>
        <v>0</v>
      </c>
      <c r="AA18" s="12">
        <f t="shared" si="11"/>
        <v>0</v>
      </c>
      <c r="AC18" s="12">
        <f t="shared" si="12"/>
        <v>0</v>
      </c>
      <c r="AD18" s="12">
        <f t="shared" si="13"/>
        <v>0</v>
      </c>
      <c r="AE18" s="12">
        <f t="shared" si="3"/>
        <v>0</v>
      </c>
      <c r="AF18" s="12">
        <f t="shared" si="14"/>
        <v>0</v>
      </c>
      <c r="AG18" s="44">
        <v>0</v>
      </c>
      <c r="AH18" s="44">
        <f t="shared" si="15"/>
        <v>0</v>
      </c>
      <c r="AI18" s="12">
        <f t="shared" si="16"/>
        <v>0</v>
      </c>
    </row>
    <row r="19" spans="2:35" ht="13.5" customHeight="1" thickBot="1" x14ac:dyDescent="0.3">
      <c r="B19" s="24" t="str">
        <f>IF($G19=7,Inscrição!B23,"")</f>
        <v/>
      </c>
      <c r="C19" s="46" t="str">
        <f>IF($G19=7,Inscrição!C23,"")</f>
        <v/>
      </c>
      <c r="D19" s="24" t="str">
        <f>IF($G19=7,Inscrição!F23,"")</f>
        <v/>
      </c>
      <c r="E19" s="24" t="str">
        <f>IF($G19=7,Inscrição!G23,"")</f>
        <v/>
      </c>
      <c r="F19" s="24" t="str">
        <f>IF($G19=7,Inscrição!J23,"")</f>
        <v/>
      </c>
      <c r="G19" s="24">
        <f>Inscrição!K23</f>
        <v>6</v>
      </c>
      <c r="H19" s="24"/>
      <c r="I19" s="128"/>
      <c r="J19" s="42" t="str">
        <f t="shared" ref="J19" si="19">I18</f>
        <v>C</v>
      </c>
      <c r="K19" s="13" t="s">
        <v>95</v>
      </c>
      <c r="L19" s="38">
        <f t="shared" si="4"/>
        <v>0</v>
      </c>
      <c r="M19" s="38" t="str">
        <f t="shared" si="5"/>
        <v/>
      </c>
      <c r="N19" s="38">
        <f t="shared" si="6"/>
        <v>0</v>
      </c>
      <c r="O19" s="6"/>
      <c r="P19" s="38" t="str">
        <f t="shared" si="0"/>
        <v/>
      </c>
      <c r="Q19" s="38">
        <f t="shared" si="1"/>
        <v>0</v>
      </c>
      <c r="R19" s="6"/>
      <c r="S19" s="49" t="str">
        <f t="shared" si="2"/>
        <v/>
      </c>
      <c r="T19" s="12">
        <f t="shared" si="7"/>
        <v>0</v>
      </c>
      <c r="U19" s="12">
        <f t="shared" si="17"/>
        <v>0</v>
      </c>
      <c r="X19" s="12">
        <f t="shared" si="8"/>
        <v>0</v>
      </c>
      <c r="Y19" s="12">
        <f t="shared" si="9"/>
        <v>0</v>
      </c>
      <c r="Z19" s="12">
        <f t="shared" si="10"/>
        <v>0</v>
      </c>
      <c r="AA19" s="12">
        <f t="shared" si="11"/>
        <v>0</v>
      </c>
      <c r="AC19" s="12">
        <f t="shared" si="12"/>
        <v>0</v>
      </c>
      <c r="AD19" s="12">
        <f t="shared" si="13"/>
        <v>0</v>
      </c>
      <c r="AE19" s="12">
        <f t="shared" si="3"/>
        <v>0</v>
      </c>
      <c r="AF19" s="12">
        <f t="shared" si="14"/>
        <v>0</v>
      </c>
      <c r="AG19" s="44">
        <v>0</v>
      </c>
      <c r="AH19" s="44">
        <f t="shared" si="15"/>
        <v>0</v>
      </c>
      <c r="AI19" s="12">
        <f t="shared" si="16"/>
        <v>0</v>
      </c>
    </row>
    <row r="20" spans="2:35" ht="13.5" customHeight="1" thickBot="1" x14ac:dyDescent="0.3">
      <c r="B20" s="24" t="str">
        <f>IF($G20=7,Inscrição!B24,"")</f>
        <v/>
      </c>
      <c r="C20" s="46" t="str">
        <f>IF($G20=7,Inscrição!C24,"")</f>
        <v/>
      </c>
      <c r="D20" s="24" t="str">
        <f>IF($G20=7,Inscrição!F24,"")</f>
        <v/>
      </c>
      <c r="E20" s="24" t="str">
        <f>IF($G20=7,Inscrição!G24,"")</f>
        <v/>
      </c>
      <c r="F20" s="24" t="str">
        <f>IF($G20=7,Inscrição!J24,"")</f>
        <v/>
      </c>
      <c r="G20" s="24">
        <f>Inscrição!K24</f>
        <v>6</v>
      </c>
      <c r="H20" s="24"/>
      <c r="I20" s="126" t="s">
        <v>14</v>
      </c>
      <c r="J20" s="42" t="str">
        <f t="shared" ref="J20" si="20">I20</f>
        <v>D</v>
      </c>
      <c r="K20" s="16" t="s">
        <v>94</v>
      </c>
      <c r="L20" s="38">
        <f t="shared" si="4"/>
        <v>0</v>
      </c>
      <c r="M20" s="38" t="str">
        <f t="shared" si="5"/>
        <v/>
      </c>
      <c r="N20" s="38">
        <f t="shared" si="6"/>
        <v>0</v>
      </c>
      <c r="O20" s="9"/>
      <c r="P20" s="38" t="str">
        <f t="shared" si="0"/>
        <v/>
      </c>
      <c r="Q20" s="38">
        <f t="shared" si="1"/>
        <v>0</v>
      </c>
      <c r="R20" s="9"/>
      <c r="S20" s="50" t="str">
        <f t="shared" si="2"/>
        <v/>
      </c>
      <c r="T20" s="12">
        <f t="shared" si="7"/>
        <v>0</v>
      </c>
      <c r="U20" s="12">
        <f t="shared" si="17"/>
        <v>0</v>
      </c>
      <c r="X20" s="12">
        <f t="shared" si="8"/>
        <v>0</v>
      </c>
      <c r="Y20" s="12">
        <f t="shared" si="9"/>
        <v>0</v>
      </c>
      <c r="Z20" s="12">
        <f t="shared" si="10"/>
        <v>0</v>
      </c>
      <c r="AA20" s="12">
        <f t="shared" si="11"/>
        <v>0</v>
      </c>
      <c r="AC20" s="12">
        <f t="shared" si="12"/>
        <v>0</v>
      </c>
      <c r="AD20" s="12">
        <f t="shared" si="13"/>
        <v>0</v>
      </c>
      <c r="AE20" s="12">
        <f t="shared" si="3"/>
        <v>0</v>
      </c>
      <c r="AF20" s="12">
        <f t="shared" si="14"/>
        <v>0</v>
      </c>
      <c r="AG20" s="44">
        <v>0</v>
      </c>
      <c r="AH20" s="44">
        <f t="shared" si="15"/>
        <v>0</v>
      </c>
      <c r="AI20" s="12">
        <f t="shared" si="16"/>
        <v>0</v>
      </c>
    </row>
    <row r="21" spans="2:35" ht="13.5" customHeight="1" thickBot="1" x14ac:dyDescent="0.3">
      <c r="B21" s="24" t="str">
        <f>IF($G21=7,Inscrição!B25,"")</f>
        <v/>
      </c>
      <c r="C21" s="46" t="str">
        <f>IF($G21=7,Inscrição!C25,"")</f>
        <v/>
      </c>
      <c r="D21" s="24" t="str">
        <f>IF($G21=7,Inscrição!F25,"")</f>
        <v/>
      </c>
      <c r="E21" s="24" t="str">
        <f>IF($G21=7,Inscrição!G25,"")</f>
        <v/>
      </c>
      <c r="F21" s="24" t="str">
        <f>IF($G21=7,Inscrição!J25,"")</f>
        <v/>
      </c>
      <c r="G21" s="24">
        <f>Inscrição!K25</f>
        <v>6</v>
      </c>
      <c r="H21" s="24"/>
      <c r="I21" s="126"/>
      <c r="J21" s="42" t="str">
        <f t="shared" ref="J21" si="21">I20</f>
        <v>D</v>
      </c>
      <c r="K21" s="16" t="s">
        <v>95</v>
      </c>
      <c r="L21" s="38">
        <f t="shared" si="4"/>
        <v>0</v>
      </c>
      <c r="M21" s="38" t="str">
        <f t="shared" si="5"/>
        <v/>
      </c>
      <c r="N21" s="38">
        <f t="shared" si="6"/>
        <v>0</v>
      </c>
      <c r="O21" s="9"/>
      <c r="P21" s="38" t="str">
        <f t="shared" si="0"/>
        <v/>
      </c>
      <c r="Q21" s="38">
        <f t="shared" si="1"/>
        <v>0</v>
      </c>
      <c r="R21" s="9"/>
      <c r="S21" s="50" t="str">
        <f t="shared" si="2"/>
        <v/>
      </c>
      <c r="T21" s="12">
        <f t="shared" si="7"/>
        <v>0</v>
      </c>
      <c r="U21" s="12">
        <f t="shared" si="17"/>
        <v>0</v>
      </c>
      <c r="X21" s="12">
        <f t="shared" si="8"/>
        <v>0</v>
      </c>
      <c r="Y21" s="12">
        <f t="shared" si="9"/>
        <v>0</v>
      </c>
      <c r="Z21" s="12">
        <f t="shared" si="10"/>
        <v>0</v>
      </c>
      <c r="AA21" s="12">
        <f t="shared" si="11"/>
        <v>0</v>
      </c>
      <c r="AC21" s="12">
        <f t="shared" si="12"/>
        <v>0</v>
      </c>
      <c r="AD21" s="12">
        <f t="shared" si="13"/>
        <v>0</v>
      </c>
      <c r="AE21" s="12">
        <f t="shared" si="3"/>
        <v>0</v>
      </c>
      <c r="AF21" s="12">
        <f t="shared" si="14"/>
        <v>0</v>
      </c>
      <c r="AG21" s="44">
        <v>0</v>
      </c>
      <c r="AH21" s="44">
        <f t="shared" si="15"/>
        <v>0</v>
      </c>
      <c r="AI21" s="12">
        <f t="shared" si="16"/>
        <v>0</v>
      </c>
    </row>
    <row r="22" spans="2:35" ht="13.5" customHeight="1" thickBot="1" x14ac:dyDescent="0.3">
      <c r="B22" s="24" t="str">
        <f>IF($G22=7,Inscrição!B26,"")</f>
        <v/>
      </c>
      <c r="C22" s="46" t="str">
        <f>IF($G22=7,Inscrição!C26,"")</f>
        <v/>
      </c>
      <c r="D22" s="24" t="str">
        <f>IF($G22=7,Inscrição!F26,"")</f>
        <v/>
      </c>
      <c r="E22" s="24" t="str">
        <f>IF($G22=7,Inscrição!G26,"")</f>
        <v/>
      </c>
      <c r="F22" s="24" t="str">
        <f>IF($G22=7,Inscrição!J26,"")</f>
        <v/>
      </c>
      <c r="G22" s="24">
        <f>Inscrição!K26</f>
        <v>6</v>
      </c>
      <c r="H22" s="24"/>
      <c r="I22" s="128" t="s">
        <v>16</v>
      </c>
      <c r="J22" s="42" t="str">
        <f t="shared" ref="J22" si="22">I22</f>
        <v>E</v>
      </c>
      <c r="K22" s="13" t="s">
        <v>94</v>
      </c>
      <c r="L22" s="38">
        <f t="shared" si="4"/>
        <v>0</v>
      </c>
      <c r="M22" s="38" t="str">
        <f t="shared" si="5"/>
        <v/>
      </c>
      <c r="N22" s="38">
        <f t="shared" si="6"/>
        <v>0</v>
      </c>
      <c r="O22" s="6"/>
      <c r="P22" s="38" t="str">
        <f t="shared" si="0"/>
        <v/>
      </c>
      <c r="Q22" s="38">
        <f t="shared" si="1"/>
        <v>0</v>
      </c>
      <c r="R22" s="6"/>
      <c r="S22" s="49" t="str">
        <f t="shared" si="2"/>
        <v/>
      </c>
      <c r="T22" s="12">
        <f t="shared" si="7"/>
        <v>0</v>
      </c>
      <c r="U22" s="12">
        <f t="shared" si="17"/>
        <v>0</v>
      </c>
      <c r="X22" s="12">
        <f t="shared" si="8"/>
        <v>0</v>
      </c>
      <c r="Y22" s="12">
        <f t="shared" si="9"/>
        <v>0</v>
      </c>
      <c r="Z22" s="12">
        <f t="shared" si="10"/>
        <v>0</v>
      </c>
      <c r="AA22" s="12">
        <f t="shared" si="11"/>
        <v>0</v>
      </c>
      <c r="AC22" s="12">
        <f t="shared" si="12"/>
        <v>0</v>
      </c>
      <c r="AD22" s="12">
        <f t="shared" si="13"/>
        <v>0</v>
      </c>
      <c r="AE22" s="12">
        <f t="shared" si="3"/>
        <v>0</v>
      </c>
      <c r="AF22" s="12">
        <f t="shared" si="14"/>
        <v>0</v>
      </c>
      <c r="AG22" s="44">
        <v>0</v>
      </c>
      <c r="AH22" s="44">
        <f t="shared" si="15"/>
        <v>0</v>
      </c>
      <c r="AI22" s="12">
        <f t="shared" si="16"/>
        <v>0</v>
      </c>
    </row>
    <row r="23" spans="2:35" ht="13.5" customHeight="1" thickBot="1" x14ac:dyDescent="0.3">
      <c r="B23" s="24" t="str">
        <f>IF($G23=7,Inscrição!B27,"")</f>
        <v/>
      </c>
      <c r="C23" s="46" t="str">
        <f>IF($G23=7,Inscrição!C27,"")</f>
        <v/>
      </c>
      <c r="D23" s="24" t="str">
        <f>IF($G23=7,Inscrição!F27,"")</f>
        <v/>
      </c>
      <c r="E23" s="24" t="str">
        <f>IF($G23=7,Inscrição!G27,"")</f>
        <v/>
      </c>
      <c r="F23" s="24" t="str">
        <f>IF($G23=7,Inscrição!J27,"")</f>
        <v/>
      </c>
      <c r="G23" s="24">
        <f>Inscrição!K27</f>
        <v>6</v>
      </c>
      <c r="H23" s="24"/>
      <c r="I23" s="128"/>
      <c r="J23" s="42" t="str">
        <f t="shared" ref="J23" si="23">I22</f>
        <v>E</v>
      </c>
      <c r="K23" s="13" t="s">
        <v>95</v>
      </c>
      <c r="L23" s="38">
        <f t="shared" si="4"/>
        <v>0</v>
      </c>
      <c r="M23" s="38" t="str">
        <f t="shared" si="5"/>
        <v/>
      </c>
      <c r="N23" s="38">
        <f t="shared" si="6"/>
        <v>0</v>
      </c>
      <c r="O23" s="6"/>
      <c r="P23" s="38" t="str">
        <f t="shared" si="0"/>
        <v/>
      </c>
      <c r="Q23" s="38">
        <f t="shared" si="1"/>
        <v>0</v>
      </c>
      <c r="R23" s="6"/>
      <c r="S23" s="49" t="str">
        <f t="shared" si="2"/>
        <v/>
      </c>
      <c r="T23" s="12">
        <f t="shared" si="7"/>
        <v>0</v>
      </c>
      <c r="U23" s="12">
        <f t="shared" si="17"/>
        <v>0</v>
      </c>
      <c r="X23" s="12">
        <f t="shared" si="8"/>
        <v>0</v>
      </c>
      <c r="Y23" s="12">
        <f t="shared" si="9"/>
        <v>0</v>
      </c>
      <c r="Z23" s="12">
        <f t="shared" si="10"/>
        <v>0</v>
      </c>
      <c r="AA23" s="12">
        <f t="shared" si="11"/>
        <v>0</v>
      </c>
      <c r="AC23" s="12">
        <f t="shared" si="12"/>
        <v>0</v>
      </c>
      <c r="AD23" s="12">
        <f t="shared" si="13"/>
        <v>0</v>
      </c>
      <c r="AE23" s="12">
        <f t="shared" si="3"/>
        <v>0</v>
      </c>
      <c r="AF23" s="12">
        <f t="shared" si="14"/>
        <v>0</v>
      </c>
      <c r="AG23" s="44">
        <v>0</v>
      </c>
      <c r="AH23" s="44">
        <f t="shared" si="15"/>
        <v>0</v>
      </c>
      <c r="AI23" s="12">
        <f t="shared" si="16"/>
        <v>0</v>
      </c>
    </row>
    <row r="24" spans="2:35" ht="13.5" customHeight="1" thickBot="1" x14ac:dyDescent="0.3">
      <c r="B24" s="24" t="str">
        <f>IF($G24=7,Inscrição!B28,"")</f>
        <v/>
      </c>
      <c r="C24" s="46" t="str">
        <f>IF($G24=7,Inscrição!C28,"")</f>
        <v/>
      </c>
      <c r="D24" s="24" t="str">
        <f>IF($G24=7,Inscrição!F28,"")</f>
        <v/>
      </c>
      <c r="E24" s="24" t="str">
        <f>IF($G24=7,Inscrição!G28,"")</f>
        <v/>
      </c>
      <c r="F24" s="24" t="str">
        <f>IF($G24=7,Inscrição!J28,"")</f>
        <v/>
      </c>
      <c r="G24" s="24">
        <f>Inscrição!K28</f>
        <v>6</v>
      </c>
      <c r="H24" s="24"/>
      <c r="I24" s="126" t="s">
        <v>18</v>
      </c>
      <c r="J24" s="42" t="str">
        <f t="shared" ref="J24" si="24">I24</f>
        <v>F</v>
      </c>
      <c r="K24" s="16" t="s">
        <v>94</v>
      </c>
      <c r="L24" s="38">
        <f t="shared" si="4"/>
        <v>0</v>
      </c>
      <c r="M24" s="38" t="str">
        <f t="shared" si="5"/>
        <v/>
      </c>
      <c r="N24" s="38">
        <f t="shared" si="6"/>
        <v>0</v>
      </c>
      <c r="O24" s="9"/>
      <c r="P24" s="38" t="str">
        <f t="shared" si="0"/>
        <v/>
      </c>
      <c r="Q24" s="38">
        <f t="shared" si="1"/>
        <v>0</v>
      </c>
      <c r="R24" s="9"/>
      <c r="S24" s="50" t="str">
        <f t="shared" si="2"/>
        <v/>
      </c>
      <c r="T24" s="12">
        <f t="shared" si="7"/>
        <v>0</v>
      </c>
      <c r="U24" s="12">
        <f t="shared" si="17"/>
        <v>0</v>
      </c>
      <c r="X24" s="12">
        <f t="shared" si="8"/>
        <v>0</v>
      </c>
      <c r="Y24" s="12">
        <f t="shared" si="9"/>
        <v>0</v>
      </c>
      <c r="Z24" s="12">
        <f t="shared" si="10"/>
        <v>0</v>
      </c>
      <c r="AA24" s="12">
        <f t="shared" si="11"/>
        <v>0</v>
      </c>
      <c r="AC24" s="12">
        <f t="shared" si="12"/>
        <v>0</v>
      </c>
      <c r="AD24" s="12">
        <f t="shared" si="13"/>
        <v>0</v>
      </c>
      <c r="AE24" s="12">
        <f t="shared" si="3"/>
        <v>0</v>
      </c>
      <c r="AF24" s="12">
        <f t="shared" si="14"/>
        <v>0</v>
      </c>
      <c r="AG24" s="44">
        <v>0</v>
      </c>
      <c r="AH24" s="44">
        <f t="shared" si="15"/>
        <v>0</v>
      </c>
      <c r="AI24" s="12">
        <f t="shared" si="16"/>
        <v>0</v>
      </c>
    </row>
    <row r="25" spans="2:35" ht="13.5" customHeight="1" thickBot="1" x14ac:dyDescent="0.3">
      <c r="B25" s="24" t="str">
        <f>IF($G25=7,Inscrição!B29,"")</f>
        <v/>
      </c>
      <c r="C25" s="46" t="str">
        <f>IF($G25=7,Inscrição!C29,"")</f>
        <v/>
      </c>
      <c r="D25" s="24" t="str">
        <f>IF($G25=7,Inscrição!F29,"")</f>
        <v/>
      </c>
      <c r="E25" s="24" t="str">
        <f>IF($G25=7,Inscrição!G29,"")</f>
        <v/>
      </c>
      <c r="F25" s="24" t="str">
        <f>IF($G25=7,Inscrição!J29,"")</f>
        <v/>
      </c>
      <c r="G25" s="24">
        <f>Inscrição!K29</f>
        <v>6</v>
      </c>
      <c r="H25" s="24"/>
      <c r="I25" s="126"/>
      <c r="J25" s="42" t="str">
        <f t="shared" ref="J25" si="25">I24</f>
        <v>F</v>
      </c>
      <c r="K25" s="16" t="s">
        <v>95</v>
      </c>
      <c r="L25" s="38">
        <f t="shared" si="4"/>
        <v>0</v>
      </c>
      <c r="M25" s="38" t="str">
        <f t="shared" si="5"/>
        <v/>
      </c>
      <c r="N25" s="38">
        <f t="shared" si="6"/>
        <v>0</v>
      </c>
      <c r="O25" s="9"/>
      <c r="P25" s="38" t="str">
        <f t="shared" si="0"/>
        <v/>
      </c>
      <c r="Q25" s="38">
        <f t="shared" si="1"/>
        <v>0</v>
      </c>
      <c r="R25" s="9"/>
      <c r="S25" s="50" t="str">
        <f t="shared" si="2"/>
        <v/>
      </c>
      <c r="T25" s="12">
        <f t="shared" si="7"/>
        <v>0</v>
      </c>
      <c r="U25" s="12">
        <f t="shared" si="17"/>
        <v>0</v>
      </c>
      <c r="X25" s="12">
        <f t="shared" si="8"/>
        <v>0</v>
      </c>
      <c r="Y25" s="12">
        <f t="shared" si="9"/>
        <v>0</v>
      </c>
      <c r="Z25" s="12">
        <f t="shared" si="10"/>
        <v>0</v>
      </c>
      <c r="AA25" s="12">
        <f t="shared" si="11"/>
        <v>0</v>
      </c>
      <c r="AC25" s="12">
        <f t="shared" si="12"/>
        <v>0</v>
      </c>
      <c r="AD25" s="12">
        <f t="shared" si="13"/>
        <v>0</v>
      </c>
      <c r="AE25" s="12">
        <f t="shared" si="3"/>
        <v>0</v>
      </c>
      <c r="AF25" s="12">
        <f t="shared" si="14"/>
        <v>0</v>
      </c>
      <c r="AG25" s="44">
        <v>0</v>
      </c>
      <c r="AH25" s="44">
        <f t="shared" si="15"/>
        <v>0</v>
      </c>
      <c r="AI25" s="12">
        <f t="shared" si="16"/>
        <v>0</v>
      </c>
    </row>
    <row r="26" spans="2:35" ht="13.5" customHeight="1" thickBot="1" x14ac:dyDescent="0.3">
      <c r="B26" s="24" t="str">
        <f>IF($G26=7,Inscrição!B30,"")</f>
        <v/>
      </c>
      <c r="C26" s="46" t="str">
        <f>IF($G26=7,Inscrição!C30,"")</f>
        <v/>
      </c>
      <c r="D26" s="24" t="str">
        <f>IF($G26=7,Inscrição!F30,"")</f>
        <v/>
      </c>
      <c r="E26" s="24" t="str">
        <f>IF($G26=7,Inscrição!G30,"")</f>
        <v/>
      </c>
      <c r="F26" s="24" t="str">
        <f>IF($G26=7,Inscrição!J30,"")</f>
        <v/>
      </c>
      <c r="G26" s="24">
        <f>Inscrição!K30</f>
        <v>6</v>
      </c>
      <c r="H26" s="24"/>
      <c r="I26" s="128" t="s">
        <v>19</v>
      </c>
      <c r="J26" s="42" t="str">
        <f t="shared" ref="J26" si="26">I26</f>
        <v>G</v>
      </c>
      <c r="K26" s="13" t="s">
        <v>94</v>
      </c>
      <c r="L26" s="38">
        <f t="shared" si="4"/>
        <v>0</v>
      </c>
      <c r="M26" s="38" t="str">
        <f t="shared" si="5"/>
        <v/>
      </c>
      <c r="N26" s="38">
        <f t="shared" si="6"/>
        <v>0</v>
      </c>
      <c r="O26" s="6"/>
      <c r="P26" s="38" t="str">
        <f t="shared" si="0"/>
        <v/>
      </c>
      <c r="Q26" s="38">
        <f t="shared" si="1"/>
        <v>0</v>
      </c>
      <c r="R26" s="6"/>
      <c r="S26" s="49" t="str">
        <f t="shared" si="2"/>
        <v/>
      </c>
      <c r="T26" s="12">
        <f t="shared" si="7"/>
        <v>0</v>
      </c>
      <c r="U26" s="12">
        <f t="shared" si="17"/>
        <v>0</v>
      </c>
      <c r="X26" s="12">
        <f t="shared" si="8"/>
        <v>0</v>
      </c>
      <c r="Y26" s="12">
        <f t="shared" si="9"/>
        <v>0</v>
      </c>
      <c r="Z26" s="12">
        <f t="shared" si="10"/>
        <v>0</v>
      </c>
      <c r="AA26" s="12">
        <f t="shared" si="11"/>
        <v>0</v>
      </c>
      <c r="AC26" s="12">
        <f t="shared" si="12"/>
        <v>0</v>
      </c>
      <c r="AD26" s="12">
        <f t="shared" si="13"/>
        <v>0</v>
      </c>
      <c r="AE26" s="12">
        <f t="shared" si="3"/>
        <v>0</v>
      </c>
      <c r="AF26" s="12">
        <f t="shared" si="14"/>
        <v>0</v>
      </c>
      <c r="AG26" s="44">
        <v>0</v>
      </c>
      <c r="AH26" s="44">
        <f t="shared" si="15"/>
        <v>0</v>
      </c>
      <c r="AI26" s="12">
        <f t="shared" si="16"/>
        <v>0</v>
      </c>
    </row>
    <row r="27" spans="2:35" ht="13.5" customHeight="1" thickBot="1" x14ac:dyDescent="0.3">
      <c r="B27" s="24" t="str">
        <f>IF($G27=7,Inscrição!B31,"")</f>
        <v/>
      </c>
      <c r="C27" s="46" t="str">
        <f>IF($G27=7,Inscrição!C31,"")</f>
        <v/>
      </c>
      <c r="D27" s="24" t="str">
        <f>IF($G27=7,Inscrição!F31,"")</f>
        <v/>
      </c>
      <c r="E27" s="24" t="str">
        <f>IF($G27=7,Inscrição!G31,"")</f>
        <v/>
      </c>
      <c r="F27" s="24" t="str">
        <f>IF($G27=7,Inscrição!J31,"")</f>
        <v/>
      </c>
      <c r="G27" s="24">
        <f>Inscrição!K31</f>
        <v>6</v>
      </c>
      <c r="H27" s="24"/>
      <c r="I27" s="128"/>
      <c r="J27" s="42" t="str">
        <f t="shared" ref="J27" si="27">I26</f>
        <v>G</v>
      </c>
      <c r="K27" s="13" t="s">
        <v>95</v>
      </c>
      <c r="L27" s="38">
        <f t="shared" si="4"/>
        <v>0</v>
      </c>
      <c r="M27" s="38" t="str">
        <f t="shared" si="5"/>
        <v/>
      </c>
      <c r="N27" s="38">
        <f t="shared" si="6"/>
        <v>0</v>
      </c>
      <c r="O27" s="6"/>
      <c r="P27" s="38" t="str">
        <f t="shared" si="0"/>
        <v/>
      </c>
      <c r="Q27" s="38">
        <f t="shared" si="1"/>
        <v>0</v>
      </c>
      <c r="R27" s="6"/>
      <c r="S27" s="49" t="str">
        <f t="shared" si="2"/>
        <v/>
      </c>
      <c r="T27" s="12">
        <f t="shared" si="7"/>
        <v>0</v>
      </c>
      <c r="U27" s="12">
        <f t="shared" si="17"/>
        <v>0</v>
      </c>
      <c r="X27" s="12">
        <f t="shared" si="8"/>
        <v>0</v>
      </c>
      <c r="Y27" s="12">
        <f t="shared" si="9"/>
        <v>0</v>
      </c>
      <c r="Z27" s="12">
        <f t="shared" si="10"/>
        <v>0</v>
      </c>
      <c r="AA27" s="12">
        <f t="shared" si="11"/>
        <v>0</v>
      </c>
      <c r="AC27" s="12">
        <f t="shared" si="12"/>
        <v>0</v>
      </c>
      <c r="AD27" s="12">
        <f t="shared" si="13"/>
        <v>0</v>
      </c>
      <c r="AE27" s="12">
        <f t="shared" si="3"/>
        <v>0</v>
      </c>
      <c r="AF27" s="12">
        <f t="shared" si="14"/>
        <v>0</v>
      </c>
      <c r="AG27" s="44">
        <v>0</v>
      </c>
      <c r="AH27" s="44">
        <f t="shared" si="15"/>
        <v>0</v>
      </c>
      <c r="AI27" s="12">
        <f t="shared" si="16"/>
        <v>0</v>
      </c>
    </row>
    <row r="28" spans="2:35" ht="13.5" customHeight="1" thickBot="1" x14ac:dyDescent="0.3">
      <c r="B28" s="24" t="str">
        <f>IF($G28=7,Inscrição!B32,"")</f>
        <v/>
      </c>
      <c r="C28" s="46" t="str">
        <f>IF($G28=7,Inscrição!C32,"")</f>
        <v/>
      </c>
      <c r="D28" s="24" t="str">
        <f>IF($G28=7,Inscrição!F32,"")</f>
        <v/>
      </c>
      <c r="E28" s="24" t="str">
        <f>IF($G28=7,Inscrição!G32,"")</f>
        <v/>
      </c>
      <c r="F28" s="24" t="str">
        <f>IF($G28=7,Inscrição!J32,"")</f>
        <v/>
      </c>
      <c r="G28" s="24">
        <f>Inscrição!K32</f>
        <v>6</v>
      </c>
      <c r="H28" s="24"/>
      <c r="I28" s="126" t="s">
        <v>20</v>
      </c>
      <c r="J28" s="42" t="str">
        <f t="shared" ref="J28" si="28">I28</f>
        <v>H</v>
      </c>
      <c r="K28" s="16" t="s">
        <v>94</v>
      </c>
      <c r="L28" s="38">
        <f t="shared" si="4"/>
        <v>0</v>
      </c>
      <c r="M28" s="38" t="str">
        <f t="shared" si="5"/>
        <v/>
      </c>
      <c r="N28" s="38">
        <f t="shared" si="6"/>
        <v>0</v>
      </c>
      <c r="O28" s="9"/>
      <c r="P28" s="38" t="str">
        <f t="shared" si="0"/>
        <v/>
      </c>
      <c r="Q28" s="38">
        <f t="shared" si="1"/>
        <v>0</v>
      </c>
      <c r="R28" s="9"/>
      <c r="S28" s="50" t="str">
        <f t="shared" si="2"/>
        <v/>
      </c>
      <c r="T28" s="12">
        <f t="shared" si="7"/>
        <v>0</v>
      </c>
      <c r="U28" s="12">
        <f t="shared" si="17"/>
        <v>0</v>
      </c>
      <c r="X28" s="12">
        <f t="shared" si="8"/>
        <v>0</v>
      </c>
      <c r="Y28" s="12">
        <f t="shared" si="9"/>
        <v>0</v>
      </c>
      <c r="Z28" s="12">
        <f t="shared" si="10"/>
        <v>0</v>
      </c>
      <c r="AA28" s="12">
        <f t="shared" si="11"/>
        <v>0</v>
      </c>
      <c r="AC28" s="12">
        <f t="shared" si="12"/>
        <v>0</v>
      </c>
      <c r="AD28" s="12">
        <f t="shared" si="13"/>
        <v>0</v>
      </c>
      <c r="AE28" s="12">
        <f t="shared" si="3"/>
        <v>0</v>
      </c>
      <c r="AF28" s="12">
        <f t="shared" si="14"/>
        <v>0</v>
      </c>
      <c r="AG28" s="44">
        <v>0</v>
      </c>
      <c r="AH28" s="44">
        <f t="shared" si="15"/>
        <v>0</v>
      </c>
      <c r="AI28" s="12">
        <f t="shared" si="16"/>
        <v>0</v>
      </c>
    </row>
    <row r="29" spans="2:35" ht="13.5" customHeight="1" thickBot="1" x14ac:dyDescent="0.3">
      <c r="B29" s="24" t="str">
        <f>IF($G29=7,Inscrição!B33,"")</f>
        <v/>
      </c>
      <c r="C29" s="46" t="str">
        <f>IF($G29=7,Inscrição!C33,"")</f>
        <v/>
      </c>
      <c r="D29" s="24" t="str">
        <f>IF($G29=7,Inscrição!F33,"")</f>
        <v/>
      </c>
      <c r="E29" s="24" t="str">
        <f>IF($G29=7,Inscrição!G33,"")</f>
        <v/>
      </c>
      <c r="F29" s="24" t="str">
        <f>IF($G29=7,Inscrição!J33,"")</f>
        <v/>
      </c>
      <c r="G29" s="24">
        <f>Inscrição!K33</f>
        <v>6</v>
      </c>
      <c r="H29" s="24"/>
      <c r="I29" s="126"/>
      <c r="J29" s="42" t="str">
        <f t="shared" ref="J29" si="29">I28</f>
        <v>H</v>
      </c>
      <c r="K29" s="16" t="s">
        <v>95</v>
      </c>
      <c r="L29" s="38">
        <f t="shared" si="4"/>
        <v>0</v>
      </c>
      <c r="M29" s="38" t="str">
        <f t="shared" si="5"/>
        <v/>
      </c>
      <c r="N29" s="38">
        <f t="shared" si="6"/>
        <v>0</v>
      </c>
      <c r="O29" s="9"/>
      <c r="P29" s="38" t="str">
        <f t="shared" si="0"/>
        <v/>
      </c>
      <c r="Q29" s="38">
        <f t="shared" si="1"/>
        <v>0</v>
      </c>
      <c r="R29" s="9"/>
      <c r="S29" s="50" t="str">
        <f t="shared" si="2"/>
        <v/>
      </c>
      <c r="T29" s="12">
        <f t="shared" si="7"/>
        <v>0</v>
      </c>
      <c r="U29" s="12">
        <f t="shared" si="17"/>
        <v>0</v>
      </c>
      <c r="X29" s="12">
        <f t="shared" si="8"/>
        <v>0</v>
      </c>
      <c r="Y29" s="12">
        <f t="shared" si="9"/>
        <v>0</v>
      </c>
      <c r="Z29" s="12">
        <f t="shared" si="10"/>
        <v>0</v>
      </c>
      <c r="AA29" s="12">
        <f t="shared" si="11"/>
        <v>0</v>
      </c>
      <c r="AC29" s="12">
        <f t="shared" si="12"/>
        <v>0</v>
      </c>
      <c r="AD29" s="12">
        <f t="shared" si="13"/>
        <v>0</v>
      </c>
      <c r="AE29" s="12">
        <f t="shared" si="3"/>
        <v>0</v>
      </c>
      <c r="AF29" s="12">
        <f t="shared" si="14"/>
        <v>0</v>
      </c>
      <c r="AG29" s="44">
        <v>0</v>
      </c>
      <c r="AH29" s="44">
        <f t="shared" si="15"/>
        <v>0</v>
      </c>
      <c r="AI29" s="12">
        <f t="shared" si="16"/>
        <v>0</v>
      </c>
    </row>
    <row r="30" spans="2:35" ht="13.5" customHeight="1" thickBot="1" x14ac:dyDescent="0.3">
      <c r="B30" s="24" t="str">
        <f>IF($G30=7,Inscrição!B34,"")</f>
        <v/>
      </c>
      <c r="C30" s="46" t="str">
        <f>IF($G30=7,Inscrição!C34,"")</f>
        <v/>
      </c>
      <c r="D30" s="24" t="str">
        <f>IF($G30=7,Inscrição!F34,"")</f>
        <v/>
      </c>
      <c r="E30" s="24" t="str">
        <f>IF($G30=7,Inscrição!G34,"")</f>
        <v/>
      </c>
      <c r="F30" s="24" t="str">
        <f>IF($G30=7,Inscrição!J34,"")</f>
        <v/>
      </c>
      <c r="G30" s="24">
        <f>Inscrição!K34</f>
        <v>6</v>
      </c>
      <c r="H30" s="24"/>
      <c r="I30" s="128" t="s">
        <v>22</v>
      </c>
      <c r="J30" s="42" t="str">
        <f t="shared" ref="J30" si="30">I30</f>
        <v>I</v>
      </c>
      <c r="K30" s="13" t="s">
        <v>94</v>
      </c>
      <c r="L30" s="38">
        <f t="shared" si="4"/>
        <v>0</v>
      </c>
      <c r="M30" s="38" t="str">
        <f t="shared" si="5"/>
        <v/>
      </c>
      <c r="N30" s="38">
        <f t="shared" si="6"/>
        <v>0</v>
      </c>
      <c r="O30" s="6"/>
      <c r="P30" s="38"/>
      <c r="Q30" s="38"/>
      <c r="R30" s="6"/>
      <c r="S30" s="49" t="str">
        <f t="shared" si="2"/>
        <v/>
      </c>
      <c r="T30" s="12">
        <f t="shared" si="7"/>
        <v>0</v>
      </c>
      <c r="U30" s="12">
        <f t="shared" si="17"/>
        <v>0</v>
      </c>
      <c r="X30" s="12">
        <f t="shared" si="8"/>
        <v>0</v>
      </c>
      <c r="Y30" s="12">
        <f t="shared" si="9"/>
        <v>0</v>
      </c>
      <c r="Z30" s="12">
        <f t="shared" si="10"/>
        <v>0</v>
      </c>
      <c r="AA30" s="12">
        <f t="shared" si="11"/>
        <v>0</v>
      </c>
      <c r="AC30" s="12">
        <f t="shared" si="12"/>
        <v>0</v>
      </c>
      <c r="AD30" s="12">
        <f t="shared" si="13"/>
        <v>0</v>
      </c>
      <c r="AE30" s="12">
        <f>IF(Q30&gt;0,IF(P30&lt;J30,1,0),0)</f>
        <v>0</v>
      </c>
      <c r="AF30" s="12">
        <f t="shared" si="14"/>
        <v>0</v>
      </c>
      <c r="AG30" s="44">
        <v>0</v>
      </c>
      <c r="AH30" s="44">
        <f t="shared" si="15"/>
        <v>0</v>
      </c>
      <c r="AI30" s="12">
        <f t="shared" si="16"/>
        <v>0</v>
      </c>
    </row>
    <row r="31" spans="2:35" ht="13.5" customHeight="1" thickBot="1" x14ac:dyDescent="0.3">
      <c r="B31" s="24" t="str">
        <f>IF($G31=7,Inscrição!B35,"")</f>
        <v/>
      </c>
      <c r="C31" s="46" t="str">
        <f>IF($G31=7,Inscrição!C35,"")</f>
        <v/>
      </c>
      <c r="D31" s="24" t="str">
        <f>IF($G31=7,Inscrição!F35,"")</f>
        <v/>
      </c>
      <c r="E31" s="24" t="str">
        <f>IF($G31=7,Inscrição!G35,"")</f>
        <v/>
      </c>
      <c r="F31" s="24" t="str">
        <f>IF($G31=7,Inscrição!J35,"")</f>
        <v/>
      </c>
      <c r="G31" s="24">
        <f>Inscrição!K35</f>
        <v>6</v>
      </c>
      <c r="H31" s="24"/>
      <c r="I31" s="128"/>
      <c r="J31" s="42" t="str">
        <f t="shared" ref="J31" si="31">I30</f>
        <v>I</v>
      </c>
      <c r="K31" s="13" t="s">
        <v>95</v>
      </c>
      <c r="L31" s="38">
        <f t="shared" si="4"/>
        <v>0</v>
      </c>
      <c r="M31" s="38" t="str">
        <f t="shared" si="5"/>
        <v/>
      </c>
      <c r="N31" s="38">
        <f t="shared" si="6"/>
        <v>0</v>
      </c>
      <c r="O31" s="6"/>
      <c r="P31" s="38" t="str">
        <f t="shared" si="0"/>
        <v/>
      </c>
      <c r="Q31" s="38">
        <f t="shared" si="1"/>
        <v>0</v>
      </c>
      <c r="R31" s="6"/>
      <c r="S31" s="49" t="str">
        <f t="shared" si="2"/>
        <v/>
      </c>
      <c r="T31" s="12">
        <f t="shared" si="7"/>
        <v>0</v>
      </c>
      <c r="U31" s="12">
        <f t="shared" si="17"/>
        <v>0</v>
      </c>
      <c r="X31" s="12">
        <f t="shared" si="8"/>
        <v>0</v>
      </c>
      <c r="Y31" s="12">
        <f t="shared" si="9"/>
        <v>0</v>
      </c>
      <c r="Z31" s="12">
        <f t="shared" si="10"/>
        <v>0</v>
      </c>
      <c r="AA31" s="12">
        <f t="shared" si="11"/>
        <v>0</v>
      </c>
      <c r="AC31" s="12">
        <f t="shared" si="12"/>
        <v>0</v>
      </c>
      <c r="AD31" s="12">
        <f t="shared" si="13"/>
        <v>0</v>
      </c>
      <c r="AE31" s="12">
        <f t="shared" ref="AE31:AE39" si="32">IF(Q31&gt;0,IF(P31&lt;J31,1,0),0)</f>
        <v>0</v>
      </c>
      <c r="AF31" s="12">
        <f t="shared" si="14"/>
        <v>0</v>
      </c>
      <c r="AG31" s="44">
        <v>0</v>
      </c>
      <c r="AH31" s="44">
        <f t="shared" si="15"/>
        <v>0</v>
      </c>
      <c r="AI31" s="12">
        <f t="shared" si="16"/>
        <v>0</v>
      </c>
    </row>
    <row r="32" spans="2:35" ht="13.5" customHeight="1" thickBot="1" x14ac:dyDescent="0.3">
      <c r="B32" s="24" t="str">
        <f>IF($G32=7,Inscrição!B36,"")</f>
        <v/>
      </c>
      <c r="C32" s="46" t="str">
        <f>IF($G32=7,Inscrição!C36,"")</f>
        <v/>
      </c>
      <c r="D32" s="24" t="str">
        <f>IF($G32=7,Inscrição!F36,"")</f>
        <v/>
      </c>
      <c r="E32" s="24" t="str">
        <f>IF($G32=7,Inscrição!G36,"")</f>
        <v/>
      </c>
      <c r="F32" s="24" t="str">
        <f>IF($G32=7,Inscrição!J36,"")</f>
        <v/>
      </c>
      <c r="G32" s="24">
        <f>Inscrição!K36</f>
        <v>6</v>
      </c>
      <c r="H32" s="24"/>
      <c r="I32" s="126" t="s">
        <v>11</v>
      </c>
      <c r="J32" s="42" t="str">
        <f t="shared" ref="J32" si="33">I32</f>
        <v>J</v>
      </c>
      <c r="K32" s="16" t="s">
        <v>94</v>
      </c>
      <c r="L32" s="38">
        <f t="shared" si="4"/>
        <v>0</v>
      </c>
      <c r="M32" s="38" t="str">
        <f t="shared" si="5"/>
        <v/>
      </c>
      <c r="N32" s="38">
        <f t="shared" si="6"/>
        <v>0</v>
      </c>
      <c r="O32" s="9"/>
      <c r="P32" s="38" t="str">
        <f t="shared" si="0"/>
        <v/>
      </c>
      <c r="Q32" s="38">
        <f t="shared" si="1"/>
        <v>0</v>
      </c>
      <c r="R32" s="9"/>
      <c r="S32" s="50" t="str">
        <f t="shared" si="2"/>
        <v/>
      </c>
      <c r="T32" s="12">
        <f t="shared" si="7"/>
        <v>0</v>
      </c>
      <c r="U32" s="12">
        <f t="shared" si="17"/>
        <v>0</v>
      </c>
      <c r="X32" s="12">
        <f t="shared" si="8"/>
        <v>0</v>
      </c>
      <c r="Y32" s="12">
        <f t="shared" si="9"/>
        <v>0</v>
      </c>
      <c r="Z32" s="12">
        <f t="shared" si="10"/>
        <v>0</v>
      </c>
      <c r="AA32" s="12">
        <f t="shared" si="11"/>
        <v>0</v>
      </c>
      <c r="AC32" s="12">
        <f t="shared" si="12"/>
        <v>0</v>
      </c>
      <c r="AD32" s="12">
        <f t="shared" si="13"/>
        <v>0</v>
      </c>
      <c r="AE32" s="12">
        <f t="shared" si="32"/>
        <v>0</v>
      </c>
      <c r="AF32" s="12">
        <f t="shared" si="14"/>
        <v>0</v>
      </c>
      <c r="AG32" s="44">
        <v>0</v>
      </c>
      <c r="AH32" s="44">
        <f t="shared" si="15"/>
        <v>0</v>
      </c>
      <c r="AI32" s="12">
        <f t="shared" si="16"/>
        <v>0</v>
      </c>
    </row>
    <row r="33" spans="2:35" ht="13.5" customHeight="1" thickBot="1" x14ac:dyDescent="0.3">
      <c r="B33" s="24" t="str">
        <f>IF($G33=7,Inscrição!B37,"")</f>
        <v/>
      </c>
      <c r="C33" s="46" t="str">
        <f>IF($G33=7,Inscrição!C37,"")</f>
        <v/>
      </c>
      <c r="D33" s="24" t="str">
        <f>IF($G33=7,Inscrição!F37,"")</f>
        <v/>
      </c>
      <c r="E33" s="24" t="str">
        <f>IF($G33=7,Inscrição!G37,"")</f>
        <v/>
      </c>
      <c r="F33" s="24" t="str">
        <f>IF($G33=7,Inscrição!J37,"")</f>
        <v/>
      </c>
      <c r="G33" s="24">
        <f>Inscrição!K37</f>
        <v>6</v>
      </c>
      <c r="H33" s="24"/>
      <c r="I33" s="126"/>
      <c r="J33" s="42" t="str">
        <f t="shared" ref="J33" si="34">I32</f>
        <v>J</v>
      </c>
      <c r="K33" s="16" t="s">
        <v>95</v>
      </c>
      <c r="L33" s="38">
        <f t="shared" si="4"/>
        <v>0</v>
      </c>
      <c r="M33" s="38" t="str">
        <f t="shared" si="5"/>
        <v/>
      </c>
      <c r="N33" s="38">
        <f t="shared" si="6"/>
        <v>0</v>
      </c>
      <c r="O33" s="9"/>
      <c r="P33" s="38" t="str">
        <f t="shared" si="0"/>
        <v/>
      </c>
      <c r="Q33" s="38">
        <f t="shared" si="1"/>
        <v>0</v>
      </c>
      <c r="R33" s="9"/>
      <c r="S33" s="50" t="str">
        <f t="shared" si="2"/>
        <v/>
      </c>
      <c r="T33" s="12">
        <f t="shared" si="7"/>
        <v>0</v>
      </c>
      <c r="U33" s="12">
        <f t="shared" si="17"/>
        <v>0</v>
      </c>
      <c r="X33" s="12">
        <f t="shared" si="8"/>
        <v>0</v>
      </c>
      <c r="Y33" s="12">
        <f t="shared" si="9"/>
        <v>0</v>
      </c>
      <c r="Z33" s="12">
        <f t="shared" si="10"/>
        <v>0</v>
      </c>
      <c r="AA33" s="12">
        <f t="shared" si="11"/>
        <v>0</v>
      </c>
      <c r="AC33" s="12">
        <f t="shared" si="12"/>
        <v>0</v>
      </c>
      <c r="AD33" s="12">
        <f t="shared" si="13"/>
        <v>0</v>
      </c>
      <c r="AE33" s="12">
        <f t="shared" si="32"/>
        <v>0</v>
      </c>
      <c r="AF33" s="12">
        <f t="shared" si="14"/>
        <v>0</v>
      </c>
      <c r="AG33" s="44">
        <v>0</v>
      </c>
      <c r="AH33" s="44">
        <f t="shared" si="15"/>
        <v>0</v>
      </c>
      <c r="AI33" s="12">
        <f t="shared" si="16"/>
        <v>0</v>
      </c>
    </row>
    <row r="34" spans="2:35" ht="13.5" customHeight="1" thickBot="1" x14ac:dyDescent="0.3">
      <c r="B34" s="24" t="str">
        <f>IF($G34=7,Inscrição!B38,"")</f>
        <v/>
      </c>
      <c r="C34" s="46" t="str">
        <f>IF($G34=7,Inscrição!C38,"")</f>
        <v/>
      </c>
      <c r="D34" s="24" t="str">
        <f>IF($G34=7,Inscrição!F38,"")</f>
        <v/>
      </c>
      <c r="E34" s="24" t="str">
        <f>IF($G34=7,Inscrição!G38,"")</f>
        <v/>
      </c>
      <c r="F34" s="24" t="str">
        <f>IF($G34=7,Inscrição!J38,"")</f>
        <v/>
      </c>
      <c r="G34" s="24">
        <f>Inscrição!K38</f>
        <v>6</v>
      </c>
      <c r="H34" s="24"/>
      <c r="I34" s="128" t="s">
        <v>13</v>
      </c>
      <c r="J34" s="42" t="str">
        <f t="shared" ref="J34" si="35">I34</f>
        <v>L</v>
      </c>
      <c r="K34" s="13" t="s">
        <v>94</v>
      </c>
      <c r="L34" s="38">
        <f t="shared" si="4"/>
        <v>0</v>
      </c>
      <c r="M34" s="38" t="str">
        <f t="shared" si="5"/>
        <v/>
      </c>
      <c r="N34" s="38">
        <f t="shared" si="6"/>
        <v>0</v>
      </c>
      <c r="O34" s="6"/>
      <c r="P34" s="38" t="str">
        <f t="shared" si="0"/>
        <v/>
      </c>
      <c r="Q34" s="38">
        <f t="shared" si="1"/>
        <v>0</v>
      </c>
      <c r="R34" s="6"/>
      <c r="S34" s="49" t="str">
        <f t="shared" si="2"/>
        <v/>
      </c>
      <c r="T34" s="12">
        <f t="shared" si="7"/>
        <v>0</v>
      </c>
      <c r="U34" s="12">
        <f t="shared" si="17"/>
        <v>0</v>
      </c>
      <c r="X34" s="12">
        <f t="shared" si="8"/>
        <v>0</v>
      </c>
      <c r="Y34" s="12">
        <f t="shared" si="9"/>
        <v>0</v>
      </c>
      <c r="Z34" s="12">
        <f t="shared" si="10"/>
        <v>0</v>
      </c>
      <c r="AA34" s="12">
        <f t="shared" si="11"/>
        <v>0</v>
      </c>
      <c r="AC34" s="12">
        <f t="shared" si="12"/>
        <v>0</v>
      </c>
      <c r="AD34" s="12">
        <f t="shared" si="13"/>
        <v>0</v>
      </c>
      <c r="AE34" s="12">
        <f t="shared" si="32"/>
        <v>0</v>
      </c>
      <c r="AF34" s="12">
        <f t="shared" si="14"/>
        <v>0</v>
      </c>
      <c r="AG34" s="44">
        <v>0</v>
      </c>
      <c r="AH34" s="44">
        <f t="shared" si="15"/>
        <v>0</v>
      </c>
      <c r="AI34" s="12">
        <f t="shared" si="16"/>
        <v>0</v>
      </c>
    </row>
    <row r="35" spans="2:35" ht="13.5" customHeight="1" thickBot="1" x14ac:dyDescent="0.3">
      <c r="B35" s="24" t="str">
        <f>IF($G35=7,Inscrição!B39,"")</f>
        <v/>
      </c>
      <c r="C35" s="46" t="str">
        <f>IF($G35=7,Inscrição!C39,"")</f>
        <v/>
      </c>
      <c r="D35" s="24" t="str">
        <f>IF($G35=7,Inscrição!F39,"")</f>
        <v/>
      </c>
      <c r="E35" s="24" t="str">
        <f>IF($G35=7,Inscrição!G39,"")</f>
        <v/>
      </c>
      <c r="F35" s="24" t="str">
        <f>IF($G35=7,Inscrição!J39,"")</f>
        <v/>
      </c>
      <c r="G35" s="24">
        <f>Inscrição!K39</f>
        <v>6</v>
      </c>
      <c r="H35" s="24"/>
      <c r="I35" s="128"/>
      <c r="J35" s="42" t="str">
        <f t="shared" ref="J35" si="36">I34</f>
        <v>L</v>
      </c>
      <c r="K35" s="13" t="s">
        <v>95</v>
      </c>
      <c r="L35" s="38">
        <f t="shared" si="4"/>
        <v>0</v>
      </c>
      <c r="M35" s="38" t="str">
        <f t="shared" si="5"/>
        <v/>
      </c>
      <c r="N35" s="38">
        <f t="shared" si="6"/>
        <v>0</v>
      </c>
      <c r="O35" s="6"/>
      <c r="P35" s="38" t="str">
        <f t="shared" si="0"/>
        <v/>
      </c>
      <c r="Q35" s="38">
        <f t="shared" si="1"/>
        <v>0</v>
      </c>
      <c r="R35" s="6"/>
      <c r="S35" s="49" t="str">
        <f t="shared" si="2"/>
        <v/>
      </c>
      <c r="T35" s="12">
        <f t="shared" si="7"/>
        <v>0</v>
      </c>
      <c r="U35" s="12">
        <f t="shared" si="17"/>
        <v>0</v>
      </c>
      <c r="X35" s="12">
        <f t="shared" si="8"/>
        <v>0</v>
      </c>
      <c r="Y35" s="12">
        <f t="shared" si="9"/>
        <v>0</v>
      </c>
      <c r="Z35" s="12">
        <f t="shared" si="10"/>
        <v>0</v>
      </c>
      <c r="AA35" s="12">
        <f t="shared" si="11"/>
        <v>0</v>
      </c>
      <c r="AC35" s="12">
        <f t="shared" si="12"/>
        <v>0</v>
      </c>
      <c r="AD35" s="12">
        <f t="shared" si="13"/>
        <v>0</v>
      </c>
      <c r="AE35" s="12">
        <f t="shared" si="32"/>
        <v>0</v>
      </c>
      <c r="AF35" s="12">
        <f t="shared" si="14"/>
        <v>0</v>
      </c>
      <c r="AG35" s="44">
        <v>0</v>
      </c>
      <c r="AH35" s="44">
        <f t="shared" si="15"/>
        <v>0</v>
      </c>
      <c r="AI35" s="12">
        <f t="shared" si="16"/>
        <v>0</v>
      </c>
    </row>
    <row r="36" spans="2:35" ht="13.5" customHeight="1" thickBot="1" x14ac:dyDescent="0.3">
      <c r="B36" s="24" t="str">
        <f>IF($G36=7,Inscrição!B40,"")</f>
        <v/>
      </c>
      <c r="C36" s="46" t="str">
        <f>IF($G36=7,Inscrição!C40,"")</f>
        <v/>
      </c>
      <c r="D36" s="24" t="str">
        <f>IF($G36=7,Inscrição!F40,"")</f>
        <v/>
      </c>
      <c r="E36" s="24" t="str">
        <f>IF($G36=7,Inscrição!G40,"")</f>
        <v/>
      </c>
      <c r="F36" s="24" t="str">
        <f>IF($G36=7,Inscrição!J40,"")</f>
        <v/>
      </c>
      <c r="G36" s="24">
        <f>Inscrição!K40</f>
        <v>6</v>
      </c>
      <c r="H36" s="24"/>
      <c r="I36" s="126" t="s">
        <v>15</v>
      </c>
      <c r="J36" s="42" t="str">
        <f t="shared" ref="J36" si="37">I36</f>
        <v>M</v>
      </c>
      <c r="K36" s="16" t="s">
        <v>94</v>
      </c>
      <c r="L36" s="38">
        <f t="shared" si="4"/>
        <v>0</v>
      </c>
      <c r="M36" s="38" t="str">
        <f t="shared" si="5"/>
        <v/>
      </c>
      <c r="N36" s="38">
        <f t="shared" si="6"/>
        <v>0</v>
      </c>
      <c r="O36" s="9"/>
      <c r="P36" s="38" t="str">
        <f t="shared" si="0"/>
        <v/>
      </c>
      <c r="Q36" s="38">
        <f t="shared" si="1"/>
        <v>0</v>
      </c>
      <c r="R36" s="9"/>
      <c r="S36" s="50" t="str">
        <f t="shared" si="2"/>
        <v/>
      </c>
      <c r="T36" s="12">
        <f t="shared" si="7"/>
        <v>0</v>
      </c>
      <c r="U36" s="12">
        <f t="shared" si="17"/>
        <v>0</v>
      </c>
      <c r="X36" s="12">
        <f t="shared" si="8"/>
        <v>0</v>
      </c>
      <c r="Y36" s="12">
        <f t="shared" si="9"/>
        <v>0</v>
      </c>
      <c r="Z36" s="12">
        <f t="shared" si="10"/>
        <v>0</v>
      </c>
      <c r="AA36" s="12">
        <f t="shared" si="11"/>
        <v>0</v>
      </c>
      <c r="AC36" s="12">
        <f t="shared" si="12"/>
        <v>0</v>
      </c>
      <c r="AD36" s="12">
        <f t="shared" si="13"/>
        <v>0</v>
      </c>
      <c r="AE36" s="12">
        <f t="shared" si="32"/>
        <v>0</v>
      </c>
      <c r="AF36" s="12">
        <f t="shared" si="14"/>
        <v>0</v>
      </c>
      <c r="AG36" s="44">
        <v>0</v>
      </c>
      <c r="AH36" s="44">
        <f t="shared" si="15"/>
        <v>0</v>
      </c>
      <c r="AI36" s="12">
        <f t="shared" si="16"/>
        <v>0</v>
      </c>
    </row>
    <row r="37" spans="2:35" ht="13.5" customHeight="1" thickBot="1" x14ac:dyDescent="0.3">
      <c r="B37" s="24" t="str">
        <f>IF($G37=7,Inscrição!B41,"")</f>
        <v/>
      </c>
      <c r="C37" s="46" t="str">
        <f>IF($G37=7,Inscrição!C41,"")</f>
        <v/>
      </c>
      <c r="D37" s="24" t="str">
        <f>IF($G37=7,Inscrição!F41,"")</f>
        <v/>
      </c>
      <c r="E37" s="24" t="str">
        <f>IF($G37=7,Inscrição!G41,"")</f>
        <v/>
      </c>
      <c r="F37" s="24" t="str">
        <f>IF($G37=7,Inscrição!J41,"")</f>
        <v/>
      </c>
      <c r="G37" s="24">
        <f>Inscrição!K41</f>
        <v>6</v>
      </c>
      <c r="H37" s="24"/>
      <c r="I37" s="126"/>
      <c r="J37" s="42" t="str">
        <f t="shared" ref="J37" si="38">I36</f>
        <v>M</v>
      </c>
      <c r="K37" s="16" t="s">
        <v>95</v>
      </c>
      <c r="L37" s="38">
        <f t="shared" si="4"/>
        <v>0</v>
      </c>
      <c r="M37" s="38" t="str">
        <f t="shared" si="5"/>
        <v/>
      </c>
      <c r="N37" s="38">
        <f t="shared" si="6"/>
        <v>0</v>
      </c>
      <c r="O37" s="9"/>
      <c r="P37" s="38" t="str">
        <f t="shared" si="0"/>
        <v/>
      </c>
      <c r="Q37" s="38">
        <f t="shared" si="1"/>
        <v>0</v>
      </c>
      <c r="R37" s="9"/>
      <c r="S37" s="50" t="str">
        <f t="shared" si="2"/>
        <v/>
      </c>
      <c r="T37" s="12">
        <f t="shared" si="7"/>
        <v>0</v>
      </c>
      <c r="U37" s="12">
        <f t="shared" si="17"/>
        <v>0</v>
      </c>
      <c r="X37" s="12">
        <f t="shared" si="8"/>
        <v>0</v>
      </c>
      <c r="Y37" s="12">
        <f t="shared" si="9"/>
        <v>0</v>
      </c>
      <c r="Z37" s="12">
        <f t="shared" si="10"/>
        <v>0</v>
      </c>
      <c r="AA37" s="12">
        <f t="shared" si="11"/>
        <v>0</v>
      </c>
      <c r="AC37" s="12">
        <f t="shared" si="12"/>
        <v>0</v>
      </c>
      <c r="AD37" s="12">
        <f t="shared" si="13"/>
        <v>0</v>
      </c>
      <c r="AE37" s="12">
        <f t="shared" si="32"/>
        <v>0</v>
      </c>
      <c r="AF37" s="12">
        <f t="shared" si="14"/>
        <v>0</v>
      </c>
      <c r="AG37" s="44">
        <v>0</v>
      </c>
      <c r="AH37" s="44">
        <f t="shared" si="15"/>
        <v>0</v>
      </c>
      <c r="AI37" s="12">
        <f t="shared" si="16"/>
        <v>0</v>
      </c>
    </row>
    <row r="38" spans="2:35" ht="13.5" customHeight="1" thickBot="1" x14ac:dyDescent="0.3">
      <c r="B38" s="24" t="str">
        <f>IF($G38=7,Inscrição!B42,"")</f>
        <v/>
      </c>
      <c r="C38" s="46" t="str">
        <f>IF($G38=7,Inscrição!C42,"")</f>
        <v/>
      </c>
      <c r="D38" s="24" t="str">
        <f>IF($G38=7,Inscrição!F42,"")</f>
        <v/>
      </c>
      <c r="E38" s="24" t="str">
        <f>IF($G38=7,Inscrição!G42,"")</f>
        <v/>
      </c>
      <c r="F38" s="24" t="str">
        <f>IF($G38=7,Inscrição!J42,"")</f>
        <v/>
      </c>
      <c r="G38" s="24">
        <f>Inscrição!K42</f>
        <v>6</v>
      </c>
      <c r="H38" s="24"/>
      <c r="I38" s="128" t="s">
        <v>17</v>
      </c>
      <c r="J38" s="42" t="str">
        <f t="shared" ref="J38" si="39">I38</f>
        <v>N</v>
      </c>
      <c r="K38" s="13" t="s">
        <v>94</v>
      </c>
      <c r="L38" s="38">
        <f t="shared" si="4"/>
        <v>0</v>
      </c>
      <c r="M38" s="38" t="str">
        <f t="shared" si="5"/>
        <v/>
      </c>
      <c r="N38" s="38">
        <f t="shared" si="6"/>
        <v>0</v>
      </c>
      <c r="O38" s="6"/>
      <c r="P38" s="38" t="str">
        <f t="shared" si="0"/>
        <v/>
      </c>
      <c r="Q38" s="38">
        <f t="shared" si="1"/>
        <v>0</v>
      </c>
      <c r="R38" s="6"/>
      <c r="S38" s="49" t="str">
        <f t="shared" si="2"/>
        <v/>
      </c>
      <c r="T38" s="12">
        <f t="shared" si="7"/>
        <v>0</v>
      </c>
      <c r="U38" s="12">
        <f t="shared" si="17"/>
        <v>0</v>
      </c>
      <c r="X38" s="12">
        <f t="shared" si="8"/>
        <v>0</v>
      </c>
      <c r="Y38" s="12">
        <f t="shared" si="9"/>
        <v>0</v>
      </c>
      <c r="Z38" s="12">
        <f t="shared" si="10"/>
        <v>0</v>
      </c>
      <c r="AA38" s="12">
        <f t="shared" si="11"/>
        <v>0</v>
      </c>
      <c r="AC38" s="12">
        <f t="shared" si="12"/>
        <v>0</v>
      </c>
      <c r="AD38" s="12">
        <f t="shared" si="13"/>
        <v>0</v>
      </c>
      <c r="AE38" s="12">
        <f t="shared" si="32"/>
        <v>0</v>
      </c>
      <c r="AF38" s="12">
        <f t="shared" si="14"/>
        <v>0</v>
      </c>
      <c r="AG38" s="44">
        <v>0</v>
      </c>
      <c r="AH38" s="44">
        <f t="shared" si="15"/>
        <v>0</v>
      </c>
      <c r="AI38" s="12">
        <f t="shared" si="16"/>
        <v>0</v>
      </c>
    </row>
    <row r="39" spans="2:35" ht="13.5" customHeight="1" thickBot="1" x14ac:dyDescent="0.3">
      <c r="B39" s="24" t="str">
        <f>IF($G39=7,Inscrição!B43,"")</f>
        <v/>
      </c>
      <c r="C39" s="46" t="str">
        <f>IF($G39=7,Inscrição!C43,"")</f>
        <v/>
      </c>
      <c r="D39" s="24" t="str">
        <f>IF($G39=7,Inscrição!F43,"")</f>
        <v/>
      </c>
      <c r="E39" s="24" t="str">
        <f>IF($G39=7,Inscrição!G43,"")</f>
        <v/>
      </c>
      <c r="F39" s="24" t="str">
        <f>IF($G39=7,Inscrição!J43,"")</f>
        <v/>
      </c>
      <c r="G39" s="24">
        <f>Inscrição!K43</f>
        <v>6</v>
      </c>
      <c r="H39" s="24"/>
      <c r="I39" s="137"/>
      <c r="J39" s="42" t="str">
        <f t="shared" ref="J39" si="40">I38</f>
        <v>N</v>
      </c>
      <c r="K39" s="28" t="s">
        <v>95</v>
      </c>
      <c r="L39" s="38">
        <f t="shared" si="4"/>
        <v>0</v>
      </c>
      <c r="M39" s="38" t="str">
        <f t="shared" si="5"/>
        <v/>
      </c>
      <c r="N39" s="38">
        <f t="shared" si="6"/>
        <v>0</v>
      </c>
      <c r="O39" s="32"/>
      <c r="P39" s="38" t="str">
        <f t="shared" si="0"/>
        <v/>
      </c>
      <c r="Q39" s="38">
        <f t="shared" si="1"/>
        <v>0</v>
      </c>
      <c r="R39" s="32"/>
      <c r="S39" s="51" t="str">
        <f t="shared" si="2"/>
        <v/>
      </c>
      <c r="T39" s="12">
        <f t="shared" si="7"/>
        <v>0</v>
      </c>
      <c r="U39" s="12">
        <f t="shared" si="17"/>
        <v>0</v>
      </c>
      <c r="X39" s="12">
        <f t="shared" si="8"/>
        <v>0</v>
      </c>
      <c r="Y39" s="12">
        <f t="shared" si="9"/>
        <v>0</v>
      </c>
      <c r="Z39" s="12">
        <f t="shared" si="10"/>
        <v>0</v>
      </c>
      <c r="AA39" s="12">
        <f t="shared" si="11"/>
        <v>0</v>
      </c>
      <c r="AC39" s="12">
        <f t="shared" si="12"/>
        <v>0</v>
      </c>
      <c r="AD39" s="12">
        <f t="shared" si="13"/>
        <v>0</v>
      </c>
      <c r="AE39" s="12">
        <f t="shared" si="32"/>
        <v>0</v>
      </c>
      <c r="AF39" s="12">
        <f t="shared" si="14"/>
        <v>0</v>
      </c>
      <c r="AG39" s="44">
        <v>0</v>
      </c>
      <c r="AH39" s="44">
        <f t="shared" si="15"/>
        <v>0</v>
      </c>
      <c r="AI39" s="12">
        <f t="shared" si="16"/>
        <v>0</v>
      </c>
    </row>
    <row r="40" spans="2:35" x14ac:dyDescent="0.25">
      <c r="B40" s="24" t="str">
        <f>IF($G40=7,Inscrição!B44,"")</f>
        <v/>
      </c>
      <c r="C40" s="46" t="str">
        <f>IF($G40=7,Inscrição!C44,"")</f>
        <v/>
      </c>
      <c r="D40" s="24" t="str">
        <f>IF($G40=7,Inscrição!F44,"")</f>
        <v/>
      </c>
      <c r="E40" s="24" t="str">
        <f>IF($G40=7,Inscrição!G44,"")</f>
        <v/>
      </c>
      <c r="F40" s="24" t="str">
        <f>IF($G40=7,Inscrição!J44,"")</f>
        <v/>
      </c>
      <c r="G40" s="24">
        <f>Inscrição!K44</f>
        <v>6</v>
      </c>
      <c r="H40" s="24"/>
    </row>
    <row r="41" spans="2:35" x14ac:dyDescent="0.25">
      <c r="B41" s="24" t="str">
        <f>IF($G41=7,Inscrição!B45,"")</f>
        <v/>
      </c>
      <c r="C41" s="46" t="str">
        <f>IF($G41=7,Inscrição!C45,"")</f>
        <v/>
      </c>
      <c r="D41" s="24" t="str">
        <f>IF($G41=7,Inscrição!F45,"")</f>
        <v/>
      </c>
      <c r="E41" s="24" t="str">
        <f>IF($G41=7,Inscrição!G45,"")</f>
        <v/>
      </c>
      <c r="F41" s="24" t="str">
        <f>IF($G41=7,Inscrição!J45,"")</f>
        <v/>
      </c>
      <c r="G41" s="24">
        <f>Inscrição!K45</f>
        <v>6</v>
      </c>
      <c r="H41" s="24"/>
    </row>
    <row r="42" spans="2:35" x14ac:dyDescent="0.25">
      <c r="B42" s="24" t="str">
        <f>IF($G42=7,Inscrição!B46,"")</f>
        <v/>
      </c>
      <c r="C42" s="46" t="str">
        <f>IF($G42=7,Inscrição!C46,"")</f>
        <v/>
      </c>
      <c r="D42" s="24" t="str">
        <f>IF($G42=7,Inscrição!F46,"")</f>
        <v/>
      </c>
      <c r="E42" s="24" t="str">
        <f>IF($G42=7,Inscrição!G46,"")</f>
        <v/>
      </c>
      <c r="F42" s="24" t="str">
        <f>IF($G42=7,Inscrição!J46,"")</f>
        <v/>
      </c>
      <c r="G42" s="24">
        <f>Inscrição!K46</f>
        <v>6</v>
      </c>
      <c r="H42" s="24"/>
    </row>
    <row r="43" spans="2:35" x14ac:dyDescent="0.25">
      <c r="B43" s="24" t="str">
        <f>IF($G43=7,Inscrição!B47,"")</f>
        <v/>
      </c>
      <c r="C43" s="46" t="str">
        <f>IF($G43=7,Inscrição!C47,"")</f>
        <v/>
      </c>
      <c r="D43" s="24" t="str">
        <f>IF($G43=7,Inscrição!F47,"")</f>
        <v/>
      </c>
      <c r="E43" s="24" t="str">
        <f>IF($G43=7,Inscrição!G47,"")</f>
        <v/>
      </c>
      <c r="F43" s="24" t="str">
        <f>IF($G43=7,Inscrição!J47,"")</f>
        <v/>
      </c>
      <c r="G43" s="24">
        <f>Inscrição!K47</f>
        <v>6</v>
      </c>
      <c r="H43" s="24"/>
    </row>
    <row r="44" spans="2:35" x14ac:dyDescent="0.25">
      <c r="B44" s="24" t="str">
        <f>IF($G44=7,Inscrição!B48,"")</f>
        <v/>
      </c>
      <c r="C44" s="46" t="str">
        <f>IF($G44=7,Inscrição!C48,"")</f>
        <v/>
      </c>
      <c r="D44" s="24" t="str">
        <f>IF($G44=7,Inscrição!F48,"")</f>
        <v/>
      </c>
      <c r="E44" s="24" t="str">
        <f>IF($G44=7,Inscrição!G48,"")</f>
        <v/>
      </c>
      <c r="F44" s="24" t="str">
        <f>IF($G44=7,Inscrição!J48,"")</f>
        <v/>
      </c>
      <c r="G44" s="24">
        <f>Inscrição!K48</f>
        <v>6</v>
      </c>
      <c r="H44" s="24"/>
    </row>
    <row r="45" spans="2:35" x14ac:dyDescent="0.25">
      <c r="B45" s="24" t="str">
        <f>IF($G45=7,Inscrição!B49,"")</f>
        <v/>
      </c>
      <c r="C45" s="46" t="str">
        <f>IF($G45=7,Inscrição!C49,"")</f>
        <v/>
      </c>
      <c r="D45" s="24" t="str">
        <f>IF($G45=7,Inscrição!F49,"")</f>
        <v/>
      </c>
      <c r="E45" s="24" t="str">
        <f>IF($G45=7,Inscrição!G49,"")</f>
        <v/>
      </c>
      <c r="F45" s="24" t="str">
        <f>IF($G45=7,Inscrição!J49,"")</f>
        <v/>
      </c>
      <c r="G45" s="24">
        <f>Inscrição!K49</f>
        <v>6</v>
      </c>
      <c r="H45" s="24"/>
    </row>
    <row r="46" spans="2:35" x14ac:dyDescent="0.25">
      <c r="B46" s="24" t="str">
        <f>IF($G46=7,Inscrição!B50,"")</f>
        <v/>
      </c>
      <c r="C46" s="46" t="str">
        <f>IF($G46=7,Inscrição!C50,"")</f>
        <v/>
      </c>
      <c r="D46" s="24" t="str">
        <f>IF($G46=7,Inscrição!F50,"")</f>
        <v/>
      </c>
      <c r="E46" s="24" t="str">
        <f>IF($G46=7,Inscrição!G50,"")</f>
        <v/>
      </c>
      <c r="F46" s="24" t="str">
        <f>IF($G46=7,Inscrição!J50,"")</f>
        <v/>
      </c>
      <c r="G46" s="24">
        <f>Inscrição!K50</f>
        <v>6</v>
      </c>
      <c r="H46" s="24"/>
    </row>
    <row r="47" spans="2:35" x14ac:dyDescent="0.25">
      <c r="B47" s="24" t="str">
        <f>IF($G47=7,Inscrição!B51,"")</f>
        <v/>
      </c>
      <c r="C47" s="46" t="str">
        <f>IF($G47=7,Inscrição!C51,"")</f>
        <v/>
      </c>
      <c r="D47" s="24" t="str">
        <f>IF($G47=7,Inscrição!F51,"")</f>
        <v/>
      </c>
      <c r="E47" s="24" t="str">
        <f>IF($G47=7,Inscrição!G51,"")</f>
        <v/>
      </c>
      <c r="F47" s="24" t="str">
        <f>IF($G47=7,Inscrição!J51,"")</f>
        <v/>
      </c>
      <c r="G47" s="24">
        <f>Inscrição!K51</f>
        <v>6</v>
      </c>
      <c r="H47" s="24"/>
    </row>
    <row r="48" spans="2:35" x14ac:dyDescent="0.25">
      <c r="B48" s="24" t="str">
        <f>IF($G48=7,Inscrição!B52,"")</f>
        <v/>
      </c>
      <c r="C48" s="46" t="str">
        <f>IF($G48=7,Inscrição!C52,"")</f>
        <v/>
      </c>
      <c r="D48" s="24" t="str">
        <f>IF($G48=7,Inscrição!F52,"")</f>
        <v/>
      </c>
      <c r="E48" s="24" t="str">
        <f>IF($G48=7,Inscrição!G52,"")</f>
        <v/>
      </c>
      <c r="F48" s="24" t="str">
        <f>IF($G48=7,Inscrição!J52,"")</f>
        <v/>
      </c>
      <c r="G48" s="24">
        <f>Inscrição!K52</f>
        <v>6</v>
      </c>
      <c r="H48" s="24"/>
    </row>
    <row r="49" spans="2:8" x14ac:dyDescent="0.25">
      <c r="B49" s="24" t="str">
        <f>IF($G49=7,Inscrição!B53,"")</f>
        <v/>
      </c>
      <c r="C49" s="46" t="str">
        <f>IF($G49=7,Inscrição!C53,"")</f>
        <v/>
      </c>
      <c r="D49" s="24" t="str">
        <f>IF($G49=7,Inscrição!F53,"")</f>
        <v/>
      </c>
      <c r="E49" s="24" t="str">
        <f>IF($G49=7,Inscrição!G53,"")</f>
        <v/>
      </c>
      <c r="F49" s="24" t="str">
        <f>IF($G49=7,Inscrição!J53,"")</f>
        <v/>
      </c>
      <c r="G49" s="24">
        <f>Inscrição!K53</f>
        <v>6</v>
      </c>
      <c r="H49" s="24"/>
    </row>
    <row r="50" spans="2:8" x14ac:dyDescent="0.25">
      <c r="B50" s="24" t="str">
        <f>IF($G50=7,Inscrição!B54,"")</f>
        <v/>
      </c>
      <c r="C50" s="46" t="str">
        <f>IF($G50=7,Inscrição!C54,"")</f>
        <v/>
      </c>
      <c r="D50" s="24" t="str">
        <f>IF($G50=7,Inscrição!F54,"")</f>
        <v/>
      </c>
      <c r="E50" s="24" t="str">
        <f>IF($G50=7,Inscrição!G54,"")</f>
        <v/>
      </c>
      <c r="F50" s="24" t="str">
        <f>IF($G50=7,Inscrição!J54,"")</f>
        <v/>
      </c>
      <c r="G50" s="24">
        <f>Inscrição!K54</f>
        <v>6</v>
      </c>
      <c r="H50" s="24"/>
    </row>
    <row r="51" spans="2:8" x14ac:dyDescent="0.25">
      <c r="B51" s="24" t="str">
        <f>IF($G51=7,Inscrição!B55,"")</f>
        <v/>
      </c>
      <c r="C51" s="46" t="str">
        <f>IF($G51=7,Inscrição!C55,"")</f>
        <v/>
      </c>
      <c r="D51" s="24" t="str">
        <f>IF($G51=7,Inscrição!F55,"")</f>
        <v/>
      </c>
      <c r="E51" s="24" t="str">
        <f>IF($G51=7,Inscrição!G55,"")</f>
        <v/>
      </c>
      <c r="F51" s="24" t="str">
        <f>IF($G51=7,Inscrição!J55,"")</f>
        <v/>
      </c>
      <c r="G51" s="24">
        <f>Inscrição!K55</f>
        <v>6</v>
      </c>
      <c r="H51" s="24"/>
    </row>
    <row r="52" spans="2:8" x14ac:dyDescent="0.25">
      <c r="B52" s="24" t="str">
        <f>IF($G52=7,Inscrição!B56,"")</f>
        <v/>
      </c>
      <c r="C52" s="46" t="str">
        <f>IF($G52=7,Inscrição!C56,"")</f>
        <v/>
      </c>
      <c r="D52" s="24" t="str">
        <f>IF($G52=7,Inscrição!F56,"")</f>
        <v/>
      </c>
      <c r="E52" s="24" t="str">
        <f>IF($G52=7,Inscrição!G56,"")</f>
        <v/>
      </c>
      <c r="F52" s="24" t="str">
        <f>IF($G52=7,Inscrição!J56,"")</f>
        <v/>
      </c>
      <c r="G52" s="24">
        <f>Inscrição!K56</f>
        <v>6</v>
      </c>
      <c r="H52" s="24"/>
    </row>
    <row r="53" spans="2:8" x14ac:dyDescent="0.25">
      <c r="B53" s="24" t="str">
        <f>IF($G53=7,Inscrição!B57,"")</f>
        <v/>
      </c>
      <c r="C53" s="46" t="str">
        <f>IF($G53=7,Inscrição!C57,"")</f>
        <v/>
      </c>
      <c r="D53" s="24" t="str">
        <f>IF($G53=7,Inscrição!F57,"")</f>
        <v/>
      </c>
      <c r="E53" s="24" t="str">
        <f>IF($G53=7,Inscrição!G57,"")</f>
        <v/>
      </c>
      <c r="F53" s="24" t="str">
        <f>IF($G53=7,Inscrição!J57,"")</f>
        <v/>
      </c>
      <c r="G53" s="24">
        <f>Inscrição!K57</f>
        <v>6</v>
      </c>
      <c r="H53" s="24"/>
    </row>
    <row r="54" spans="2:8" x14ac:dyDescent="0.25">
      <c r="B54" s="24" t="str">
        <f>IF($G54=7,Inscrição!B58,"")</f>
        <v/>
      </c>
      <c r="C54" s="46" t="str">
        <f>IF($G54=7,Inscrição!C58,"")</f>
        <v/>
      </c>
      <c r="D54" s="24" t="str">
        <f>IF($G54=7,Inscrição!F58,"")</f>
        <v/>
      </c>
      <c r="E54" s="24" t="str">
        <f>IF($G54=7,Inscrição!G58,"")</f>
        <v/>
      </c>
      <c r="F54" s="24" t="str">
        <f>IF($G54=7,Inscrição!J58,"")</f>
        <v/>
      </c>
      <c r="G54" s="24">
        <f>Inscrição!K58</f>
        <v>6</v>
      </c>
      <c r="H54" s="24"/>
    </row>
    <row r="55" spans="2:8" x14ac:dyDescent="0.25">
      <c r="B55" s="24" t="str">
        <f>IF($G55=7,Inscrição!B59,"")</f>
        <v/>
      </c>
      <c r="C55" s="46" t="str">
        <f>IF($G55=7,Inscrição!C59,"")</f>
        <v/>
      </c>
      <c r="D55" s="24" t="str">
        <f>IF($G55=7,Inscrição!F59,"")</f>
        <v/>
      </c>
      <c r="E55" s="24" t="str">
        <f>IF($G55=7,Inscrição!G59,"")</f>
        <v/>
      </c>
      <c r="F55" s="24" t="str">
        <f>IF($G55=7,Inscrição!J59,"")</f>
        <v/>
      </c>
      <c r="G55" s="24">
        <f>Inscrição!K59</f>
        <v>6</v>
      </c>
      <c r="H55" s="24"/>
    </row>
    <row r="56" spans="2:8" x14ac:dyDescent="0.25">
      <c r="B56" s="24" t="str">
        <f>IF($G56=7,Inscrição!B60,"")</f>
        <v/>
      </c>
      <c r="C56" s="46" t="str">
        <f>IF($G56=7,Inscrição!C60,"")</f>
        <v/>
      </c>
      <c r="D56" s="24" t="str">
        <f>IF($G56=7,Inscrição!F60,"")</f>
        <v/>
      </c>
      <c r="E56" s="24" t="str">
        <f>IF($G56=7,Inscrição!G60,"")</f>
        <v/>
      </c>
      <c r="F56" s="24" t="str">
        <f>IF($G56=7,Inscrição!J60,"")</f>
        <v/>
      </c>
      <c r="G56" s="24">
        <f>Inscrição!K60</f>
        <v>6</v>
      </c>
      <c r="H56" s="24"/>
    </row>
    <row r="57" spans="2:8" x14ac:dyDescent="0.25">
      <c r="B57" s="24" t="str">
        <f>IF($G57=7,Inscrição!B61,"")</f>
        <v/>
      </c>
      <c r="C57" s="46" t="str">
        <f>IF($G57=7,Inscrição!C61,"")</f>
        <v/>
      </c>
      <c r="D57" s="24" t="str">
        <f>IF($G57=7,Inscrição!F61,"")</f>
        <v/>
      </c>
      <c r="E57" s="24" t="str">
        <f>IF($G57=7,Inscrição!G61,"")</f>
        <v/>
      </c>
      <c r="F57" s="24" t="str">
        <f>IF($G57=7,Inscrição!J61,"")</f>
        <v/>
      </c>
      <c r="G57" s="24">
        <f>Inscrição!K61</f>
        <v>6</v>
      </c>
      <c r="H57" s="24"/>
    </row>
    <row r="58" spans="2:8" x14ac:dyDescent="0.25">
      <c r="B58" s="24" t="str">
        <f>IF($G58=7,Inscrição!B62,"")</f>
        <v/>
      </c>
      <c r="C58" s="46" t="str">
        <f>IF($G58=7,Inscrição!C62,"")</f>
        <v/>
      </c>
      <c r="D58" s="24" t="str">
        <f>IF($G58=7,Inscrição!F62,"")</f>
        <v/>
      </c>
      <c r="E58" s="24" t="str">
        <f>IF($G58=7,Inscrição!G62,"")</f>
        <v/>
      </c>
      <c r="F58" s="24" t="str">
        <f>IF($G58=7,Inscrição!J62,"")</f>
        <v/>
      </c>
      <c r="G58" s="24">
        <f>Inscrição!K62</f>
        <v>6</v>
      </c>
      <c r="H58" s="24"/>
    </row>
    <row r="59" spans="2:8" x14ac:dyDescent="0.25">
      <c r="B59" s="24" t="str">
        <f>IF($G59=7,Inscrição!B63,"")</f>
        <v/>
      </c>
      <c r="C59" s="46" t="str">
        <f>IF($G59=7,Inscrição!C63,"")</f>
        <v/>
      </c>
      <c r="D59" s="24" t="str">
        <f>IF($G59=7,Inscrição!F63,"")</f>
        <v/>
      </c>
      <c r="E59" s="24" t="str">
        <f>IF($G59=7,Inscrição!G63,"")</f>
        <v/>
      </c>
      <c r="F59" s="24" t="str">
        <f>IF($G59=7,Inscrição!J63,"")</f>
        <v/>
      </c>
      <c r="G59" s="24">
        <f>Inscrição!K63</f>
        <v>6</v>
      </c>
      <c r="H59" s="24"/>
    </row>
    <row r="60" spans="2:8" x14ac:dyDescent="0.25">
      <c r="B60" s="24" t="str">
        <f>IF($G60=7,Inscrição!B64,"")</f>
        <v/>
      </c>
      <c r="C60" s="46" t="str">
        <f>IF($G60=7,Inscrição!C64,"")</f>
        <v/>
      </c>
      <c r="D60" s="24" t="str">
        <f>IF($G60=7,Inscrição!F64,"")</f>
        <v/>
      </c>
      <c r="E60" s="24" t="str">
        <f>IF($G60=7,Inscrição!G64,"")</f>
        <v/>
      </c>
      <c r="F60" s="24" t="str">
        <f>IF($G60=7,Inscrição!J64,"")</f>
        <v/>
      </c>
      <c r="G60" s="24">
        <f>Inscrição!K64</f>
        <v>6</v>
      </c>
      <c r="H60" s="24"/>
    </row>
    <row r="61" spans="2:8" x14ac:dyDescent="0.25">
      <c r="B61" s="24" t="str">
        <f>IF($G61=7,Inscrição!B65,"")</f>
        <v/>
      </c>
      <c r="C61" s="46" t="str">
        <f>IF($G61=7,Inscrição!C65,"")</f>
        <v/>
      </c>
      <c r="D61" s="24" t="str">
        <f>IF($G61=7,Inscrição!F65,"")</f>
        <v/>
      </c>
      <c r="E61" s="24" t="str">
        <f>IF($G61=7,Inscrição!G65,"")</f>
        <v/>
      </c>
      <c r="F61" s="24" t="str">
        <f>IF($G61=7,Inscrição!J65,"")</f>
        <v/>
      </c>
      <c r="G61" s="24">
        <f>Inscrição!K65</f>
        <v>6</v>
      </c>
      <c r="H61" s="24"/>
    </row>
    <row r="62" spans="2:8" x14ac:dyDescent="0.25">
      <c r="B62" s="24" t="str">
        <f>IF($G62=7,Inscrição!B66,"")</f>
        <v/>
      </c>
      <c r="C62" s="46" t="str">
        <f>IF($G62=7,Inscrição!C66,"")</f>
        <v/>
      </c>
      <c r="D62" s="24" t="str">
        <f>IF($G62=7,Inscrição!F66,"")</f>
        <v/>
      </c>
      <c r="E62" s="24" t="str">
        <f>IF($G62=7,Inscrição!G66,"")</f>
        <v/>
      </c>
      <c r="F62" s="24" t="str">
        <f>IF($G62=7,Inscrição!J66,"")</f>
        <v/>
      </c>
      <c r="G62" s="24">
        <f>Inscrição!K66</f>
        <v>6</v>
      </c>
      <c r="H62" s="24"/>
    </row>
    <row r="63" spans="2:8" x14ac:dyDescent="0.25">
      <c r="B63" s="24" t="str">
        <f>IF($G63=7,Inscrição!B67,"")</f>
        <v/>
      </c>
      <c r="C63" s="46" t="str">
        <f>IF($G63=7,Inscrição!C67,"")</f>
        <v/>
      </c>
      <c r="D63" s="24" t="str">
        <f>IF($G63=7,Inscrição!F67,"")</f>
        <v/>
      </c>
      <c r="E63" s="24" t="str">
        <f>IF($G63=7,Inscrição!G67,"")</f>
        <v/>
      </c>
      <c r="F63" s="24" t="str">
        <f>IF($G63=7,Inscrição!J67,"")</f>
        <v/>
      </c>
      <c r="G63" s="24">
        <f>Inscrição!K67</f>
        <v>6</v>
      </c>
      <c r="H63" s="24"/>
    </row>
    <row r="64" spans="2:8" x14ac:dyDescent="0.25">
      <c r="B64" s="24" t="str">
        <f>IF($G64=7,Inscrição!B68,"")</f>
        <v/>
      </c>
      <c r="C64" s="46" t="str">
        <f>IF($G64=7,Inscrição!C68,"")</f>
        <v/>
      </c>
      <c r="D64" s="24" t="str">
        <f>IF($G64=7,Inscrição!F68,"")</f>
        <v/>
      </c>
      <c r="E64" s="24" t="str">
        <f>IF($G64=7,Inscrição!G68,"")</f>
        <v/>
      </c>
      <c r="F64" s="24" t="str">
        <f>IF($G64=7,Inscrição!J68,"")</f>
        <v/>
      </c>
      <c r="G64" s="24">
        <f>Inscrição!K68</f>
        <v>6</v>
      </c>
      <c r="H64" s="24"/>
    </row>
    <row r="65" spans="2:8" x14ac:dyDescent="0.25">
      <c r="B65" s="24" t="str">
        <f>IF($G65=7,Inscrição!B69,"")</f>
        <v/>
      </c>
      <c r="C65" s="46" t="str">
        <f>IF($G65=7,Inscrição!C69,"")</f>
        <v/>
      </c>
      <c r="D65" s="24" t="str">
        <f>IF($G65=7,Inscrição!F69,"")</f>
        <v/>
      </c>
      <c r="E65" s="24" t="str">
        <f>IF($G65=7,Inscrição!G69,"")</f>
        <v/>
      </c>
      <c r="F65" s="24" t="str">
        <f>IF($G65=7,Inscrição!J69,"")</f>
        <v/>
      </c>
      <c r="G65" s="24">
        <f>Inscrição!K69</f>
        <v>6</v>
      </c>
      <c r="H65" s="24"/>
    </row>
    <row r="66" spans="2:8" x14ac:dyDescent="0.25">
      <c r="B66" s="24" t="str">
        <f>IF($G66=7,Inscrição!B70,"")</f>
        <v/>
      </c>
      <c r="C66" s="46" t="str">
        <f>IF($G66=7,Inscrição!C70,"")</f>
        <v/>
      </c>
      <c r="D66" s="24" t="str">
        <f>IF($G66=7,Inscrição!F70,"")</f>
        <v/>
      </c>
      <c r="E66" s="24" t="str">
        <f>IF($G66=7,Inscrição!G70,"")</f>
        <v/>
      </c>
      <c r="F66" s="24" t="str">
        <f>IF($G66=7,Inscrição!J70,"")</f>
        <v/>
      </c>
      <c r="G66" s="24">
        <f>Inscrição!K70</f>
        <v>6</v>
      </c>
      <c r="H66" s="24"/>
    </row>
    <row r="67" spans="2:8" x14ac:dyDescent="0.25">
      <c r="B67" s="24" t="str">
        <f>IF($G67=7,Inscrição!B71,"")</f>
        <v/>
      </c>
      <c r="C67" s="46" t="str">
        <f>IF($G67=7,Inscrição!C71,"")</f>
        <v/>
      </c>
      <c r="D67" s="24" t="str">
        <f>IF($G67=7,Inscrição!F71,"")</f>
        <v/>
      </c>
      <c r="E67" s="24" t="str">
        <f>IF($G67=7,Inscrição!G71,"")</f>
        <v/>
      </c>
      <c r="F67" s="24" t="str">
        <f>IF($G67=7,Inscrição!J71,"")</f>
        <v/>
      </c>
      <c r="G67" s="24">
        <f>Inscrição!K71</f>
        <v>6</v>
      </c>
      <c r="H67" s="24"/>
    </row>
    <row r="68" spans="2:8" x14ac:dyDescent="0.25">
      <c r="B68" s="24" t="str">
        <f>IF($G68=7,Inscrição!B72,"")</f>
        <v/>
      </c>
      <c r="C68" s="46" t="str">
        <f>IF($G68=7,Inscrição!C72,"")</f>
        <v/>
      </c>
      <c r="D68" s="24" t="str">
        <f>IF($G68=7,Inscrição!F72,"")</f>
        <v/>
      </c>
      <c r="E68" s="24" t="str">
        <f>IF($G68=7,Inscrição!G72,"")</f>
        <v/>
      </c>
      <c r="F68" s="24" t="str">
        <f>IF($G68=7,Inscrição!J72,"")</f>
        <v/>
      </c>
      <c r="G68" s="24">
        <f>Inscrição!K72</f>
        <v>6</v>
      </c>
      <c r="H68" s="24"/>
    </row>
    <row r="69" spans="2:8" x14ac:dyDescent="0.25">
      <c r="B69" s="24" t="str">
        <f>IF($G69=7,Inscrição!B73,"")</f>
        <v/>
      </c>
      <c r="C69" s="46" t="str">
        <f>IF($G69=7,Inscrição!C73,"")</f>
        <v/>
      </c>
      <c r="D69" s="24" t="str">
        <f>IF($G69=7,Inscrição!F73,"")</f>
        <v/>
      </c>
      <c r="E69" s="24" t="str">
        <f>IF($G69=7,Inscrição!G73,"")</f>
        <v/>
      </c>
      <c r="F69" s="24" t="str">
        <f>IF($G69=7,Inscrição!J73,"")</f>
        <v/>
      </c>
      <c r="G69" s="24">
        <f>Inscrição!K73</f>
        <v>6</v>
      </c>
      <c r="H69" s="24"/>
    </row>
    <row r="70" spans="2:8" x14ac:dyDescent="0.25">
      <c r="B70" s="24" t="str">
        <f>IF($G70=7,Inscrição!B74,"")</f>
        <v/>
      </c>
      <c r="C70" s="46" t="str">
        <f>IF($G70=7,Inscrição!C74,"")</f>
        <v/>
      </c>
      <c r="D70" s="24" t="str">
        <f>IF($G70=7,Inscrição!F74,"")</f>
        <v/>
      </c>
      <c r="E70" s="24" t="str">
        <f>IF($G70=7,Inscrição!G74,"")</f>
        <v/>
      </c>
      <c r="F70" s="24" t="str">
        <f>IF($G70=7,Inscrição!J74,"")</f>
        <v/>
      </c>
      <c r="G70" s="24">
        <f>Inscrição!K74</f>
        <v>6</v>
      </c>
      <c r="H70" s="24"/>
    </row>
    <row r="71" spans="2:8" x14ac:dyDescent="0.25">
      <c r="B71" s="24" t="str">
        <f>IF($G71=7,Inscrição!B75,"")</f>
        <v/>
      </c>
      <c r="C71" s="46" t="str">
        <f>IF($G71=7,Inscrição!C75,"")</f>
        <v/>
      </c>
      <c r="D71" s="24" t="str">
        <f>IF($G71=7,Inscrição!F75,"")</f>
        <v/>
      </c>
      <c r="E71" s="24" t="str">
        <f>IF($G71=7,Inscrição!G75,"")</f>
        <v/>
      </c>
      <c r="F71" s="24" t="str">
        <f>IF($G71=7,Inscrição!J75,"")</f>
        <v/>
      </c>
      <c r="G71" s="24">
        <f>Inscrição!K75</f>
        <v>6</v>
      </c>
      <c r="H71" s="24"/>
    </row>
    <row r="72" spans="2:8" x14ac:dyDescent="0.25">
      <c r="B72" s="24" t="str">
        <f>IF($G72=7,Inscrição!B76,"")</f>
        <v/>
      </c>
      <c r="C72" s="46" t="str">
        <f>IF($G72=7,Inscrição!C76,"")</f>
        <v/>
      </c>
      <c r="D72" s="24" t="str">
        <f>IF($G72=7,Inscrição!F76,"")</f>
        <v/>
      </c>
      <c r="E72" s="24" t="str">
        <f>IF($G72=7,Inscrição!G76,"")</f>
        <v/>
      </c>
      <c r="F72" s="24" t="str">
        <f>IF($G72=7,Inscrição!J76,"")</f>
        <v/>
      </c>
      <c r="G72" s="24">
        <f>Inscrição!K76</f>
        <v>6</v>
      </c>
      <c r="H72" s="24"/>
    </row>
    <row r="73" spans="2:8" x14ac:dyDescent="0.25">
      <c r="B73" s="24" t="str">
        <f>IF($G73=7,Inscrição!B77,"")</f>
        <v/>
      </c>
      <c r="C73" s="46" t="str">
        <f>IF($G73=7,Inscrição!C77,"")</f>
        <v/>
      </c>
      <c r="D73" s="24" t="str">
        <f>IF($G73=7,Inscrição!F77,"")</f>
        <v/>
      </c>
      <c r="E73" s="24" t="str">
        <f>IF($G73=7,Inscrição!G77,"")</f>
        <v/>
      </c>
      <c r="F73" s="24" t="str">
        <f>IF($G73=7,Inscrição!J77,"")</f>
        <v/>
      </c>
      <c r="G73" s="24">
        <f>Inscrição!K77</f>
        <v>6</v>
      </c>
      <c r="H73" s="24"/>
    </row>
    <row r="74" spans="2:8" x14ac:dyDescent="0.25">
      <c r="B74" s="24" t="str">
        <f>IF($G74=7,Inscrição!B78,"")</f>
        <v/>
      </c>
      <c r="C74" s="46" t="str">
        <f>IF($G74=7,Inscrição!C78,"")</f>
        <v/>
      </c>
      <c r="D74" s="24" t="str">
        <f>IF($G74=7,Inscrição!F78,"")</f>
        <v/>
      </c>
      <c r="E74" s="24" t="str">
        <f>IF($G74=7,Inscrição!G78,"")</f>
        <v/>
      </c>
      <c r="F74" s="24" t="str">
        <f>IF($G74=7,Inscrição!J78,"")</f>
        <v/>
      </c>
      <c r="G74" s="24">
        <f>Inscrição!K78</f>
        <v>6</v>
      </c>
      <c r="H74" s="24"/>
    </row>
    <row r="75" spans="2:8" x14ac:dyDescent="0.25">
      <c r="B75" s="24" t="str">
        <f>IF($G75=7,Inscrição!B79,"")</f>
        <v/>
      </c>
      <c r="C75" s="46" t="str">
        <f>IF($G75=7,Inscrição!C79,"")</f>
        <v/>
      </c>
      <c r="D75" s="24" t="str">
        <f>IF($G75=7,Inscrição!F79,"")</f>
        <v/>
      </c>
      <c r="E75" s="24" t="str">
        <f>IF($G75=7,Inscrição!G79,"")</f>
        <v/>
      </c>
      <c r="F75" s="24" t="str">
        <f>IF($G75=7,Inscrição!J79,"")</f>
        <v/>
      </c>
      <c r="G75" s="24">
        <f>Inscrição!K79</f>
        <v>6</v>
      </c>
      <c r="H75" s="24"/>
    </row>
    <row r="76" spans="2:8" x14ac:dyDescent="0.25">
      <c r="B76" s="24" t="str">
        <f>IF($G76=7,Inscrição!B80,"")</f>
        <v/>
      </c>
      <c r="C76" s="46" t="str">
        <f>IF($G76=7,Inscrição!C80,"")</f>
        <v/>
      </c>
      <c r="D76" s="24" t="str">
        <f>IF($G76=7,Inscrição!F80,"")</f>
        <v/>
      </c>
      <c r="E76" s="24" t="str">
        <f>IF($G76=7,Inscrição!G80,"")</f>
        <v/>
      </c>
      <c r="F76" s="24" t="str">
        <f>IF($G76=7,Inscrição!J80,"")</f>
        <v/>
      </c>
      <c r="G76" s="24">
        <f>Inscrição!K80</f>
        <v>6</v>
      </c>
      <c r="H76" s="24"/>
    </row>
    <row r="77" spans="2:8" x14ac:dyDescent="0.25">
      <c r="B77" s="24" t="str">
        <f>IF($G77=7,Inscrição!B81,"")</f>
        <v/>
      </c>
      <c r="C77" s="46" t="str">
        <f>IF($G77=7,Inscrição!C81,"")</f>
        <v/>
      </c>
      <c r="D77" s="24" t="str">
        <f>IF($G77=7,Inscrição!F81,"")</f>
        <v/>
      </c>
      <c r="E77" s="24" t="str">
        <f>IF($G77=7,Inscrição!G81,"")</f>
        <v/>
      </c>
      <c r="F77" s="24" t="str">
        <f>IF($G77=7,Inscrição!J81,"")</f>
        <v/>
      </c>
      <c r="G77" s="24">
        <f>Inscrição!K81</f>
        <v>6</v>
      </c>
      <c r="H77" s="24"/>
    </row>
    <row r="78" spans="2:8" x14ac:dyDescent="0.25">
      <c r="B78" s="24" t="str">
        <f>IF($G78=7,Inscrição!B82,"")</f>
        <v/>
      </c>
      <c r="C78" s="46" t="str">
        <f>IF($G78=7,Inscrição!C82,"")</f>
        <v/>
      </c>
      <c r="D78" s="24" t="str">
        <f>IF($G78=7,Inscrição!F82,"")</f>
        <v/>
      </c>
      <c r="E78" s="24" t="str">
        <f>IF($G78=7,Inscrição!G82,"")</f>
        <v/>
      </c>
      <c r="F78" s="24" t="str">
        <f>IF($G78=7,Inscrição!J82,"")</f>
        <v/>
      </c>
      <c r="G78" s="24">
        <f>Inscrição!K82</f>
        <v>6</v>
      </c>
      <c r="H78" s="24"/>
    </row>
    <row r="79" spans="2:8" x14ac:dyDescent="0.25">
      <c r="B79" s="24" t="str">
        <f>IF($G79=7,Inscrição!B83,"")</f>
        <v/>
      </c>
      <c r="C79" s="46" t="str">
        <f>IF($G79=7,Inscrição!C83,"")</f>
        <v/>
      </c>
      <c r="D79" s="24" t="str">
        <f>IF($G79=7,Inscrição!F83,"")</f>
        <v/>
      </c>
      <c r="E79" s="24" t="str">
        <f>IF($G79=7,Inscrição!G83,"")</f>
        <v/>
      </c>
      <c r="F79" s="24" t="str">
        <f>IF($G79=7,Inscrição!J83,"")</f>
        <v/>
      </c>
      <c r="G79" s="24">
        <f>Inscrição!K83</f>
        <v>6</v>
      </c>
      <c r="H79" s="24"/>
    </row>
    <row r="80" spans="2:8" x14ac:dyDescent="0.25">
      <c r="B80" s="24" t="str">
        <f>IF($G80=7,Inscrição!B84,"")</f>
        <v/>
      </c>
      <c r="C80" s="46" t="str">
        <f>IF($G80=7,Inscrição!C84,"")</f>
        <v/>
      </c>
      <c r="D80" s="24" t="str">
        <f>IF($G80=7,Inscrição!F84,"")</f>
        <v/>
      </c>
      <c r="E80" s="24" t="str">
        <f>IF($G80=7,Inscrição!G84,"")</f>
        <v/>
      </c>
      <c r="F80" s="24" t="str">
        <f>IF($G80=7,Inscrição!J84,"")</f>
        <v/>
      </c>
      <c r="G80" s="24">
        <f>Inscrição!K84</f>
        <v>6</v>
      </c>
      <c r="H80" s="24"/>
    </row>
    <row r="81" spans="2:8" x14ac:dyDescent="0.25">
      <c r="B81" s="24" t="str">
        <f>IF($G81=7,Inscrição!B85,"")</f>
        <v/>
      </c>
      <c r="C81" s="46" t="str">
        <f>IF($G81=7,Inscrição!C85,"")</f>
        <v/>
      </c>
      <c r="D81" s="24" t="str">
        <f>IF($G81=7,Inscrição!F85,"")</f>
        <v/>
      </c>
      <c r="E81" s="24" t="str">
        <f>IF($G81=7,Inscrição!G85,"")</f>
        <v/>
      </c>
      <c r="F81" s="24" t="str">
        <f>IF($G81=7,Inscrição!J85,"")</f>
        <v/>
      </c>
      <c r="G81" s="24">
        <f>Inscrição!K85</f>
        <v>6</v>
      </c>
      <c r="H81" s="24"/>
    </row>
    <row r="82" spans="2:8" x14ac:dyDescent="0.25">
      <c r="B82" s="24" t="str">
        <f>IF($G82=7,Inscrição!B86,"")</f>
        <v/>
      </c>
      <c r="C82" s="46" t="str">
        <f>IF($G82=7,Inscrição!C86,"")</f>
        <v/>
      </c>
      <c r="D82" s="24" t="str">
        <f>IF($G82=7,Inscrição!F86,"")</f>
        <v/>
      </c>
      <c r="E82" s="24" t="str">
        <f>IF($G82=7,Inscrição!G86,"")</f>
        <v/>
      </c>
      <c r="F82" s="24" t="str">
        <f>IF($G82=7,Inscrição!J86,"")</f>
        <v/>
      </c>
      <c r="G82" s="24">
        <f>Inscrição!K86</f>
        <v>6</v>
      </c>
      <c r="H82" s="24"/>
    </row>
    <row r="83" spans="2:8" x14ac:dyDescent="0.25">
      <c r="B83" s="24" t="str">
        <f>IF($G83=7,Inscrição!B87,"")</f>
        <v/>
      </c>
      <c r="C83" s="46" t="str">
        <f>IF($G83=7,Inscrição!C87,"")</f>
        <v/>
      </c>
      <c r="D83" s="24" t="str">
        <f>IF($G83=7,Inscrição!F87,"")</f>
        <v/>
      </c>
      <c r="E83" s="24" t="str">
        <f>IF($G83=7,Inscrição!G87,"")</f>
        <v/>
      </c>
      <c r="F83" s="24" t="str">
        <f>IF($G83=7,Inscrição!J87,"")</f>
        <v/>
      </c>
      <c r="G83" s="24">
        <f>Inscrição!K87</f>
        <v>6</v>
      </c>
      <c r="H83" s="24"/>
    </row>
    <row r="84" spans="2:8" x14ac:dyDescent="0.25">
      <c r="B84" s="24" t="str">
        <f>IF($G84=7,Inscrição!B88,"")</f>
        <v/>
      </c>
      <c r="C84" s="46" t="str">
        <f>IF($G84=7,Inscrição!C88,"")</f>
        <v/>
      </c>
      <c r="D84" s="24" t="str">
        <f>IF($G84=7,Inscrição!F88,"")</f>
        <v/>
      </c>
      <c r="E84" s="24" t="str">
        <f>IF($G84=7,Inscrição!G88,"")</f>
        <v/>
      </c>
      <c r="F84" s="24" t="str">
        <f>IF($G84=7,Inscrição!J88,"")</f>
        <v/>
      </c>
      <c r="G84" s="24">
        <f>Inscrição!K88</f>
        <v>6</v>
      </c>
      <c r="H84" s="24"/>
    </row>
    <row r="85" spans="2:8" x14ac:dyDescent="0.25">
      <c r="B85" s="24" t="str">
        <f>IF($G85=7,Inscrição!B89,"")</f>
        <v/>
      </c>
      <c r="C85" s="46" t="str">
        <f>IF($G85=7,Inscrição!C89,"")</f>
        <v/>
      </c>
      <c r="D85" s="24" t="str">
        <f>IF($G85=7,Inscrição!F89,"")</f>
        <v/>
      </c>
      <c r="E85" s="24" t="str">
        <f>IF($G85=7,Inscrição!G89,"")</f>
        <v/>
      </c>
      <c r="F85" s="24" t="str">
        <f>IF($G85=7,Inscrição!J89,"")</f>
        <v/>
      </c>
      <c r="G85" s="24">
        <f>Inscrição!K89</f>
        <v>6</v>
      </c>
      <c r="H85" s="24"/>
    </row>
    <row r="86" spans="2:8" x14ac:dyDescent="0.25">
      <c r="B86" s="24" t="str">
        <f>IF($G86=7,Inscrição!B90,"")</f>
        <v/>
      </c>
      <c r="C86" s="46" t="str">
        <f>IF($G86=7,Inscrição!C90,"")</f>
        <v/>
      </c>
      <c r="D86" s="24" t="str">
        <f>IF($G86=7,Inscrição!F90,"")</f>
        <v/>
      </c>
      <c r="E86" s="24" t="str">
        <f>IF($G86=7,Inscrição!G90,"")</f>
        <v/>
      </c>
      <c r="F86" s="24" t="str">
        <f>IF($G86=7,Inscrição!J90,"")</f>
        <v/>
      </c>
      <c r="G86" s="24">
        <f>Inscrição!K90</f>
        <v>6</v>
      </c>
      <c r="H86" s="24"/>
    </row>
    <row r="87" spans="2:8" x14ac:dyDescent="0.25">
      <c r="B87" s="24" t="str">
        <f>IF($G87=7,Inscrição!B91,"")</f>
        <v/>
      </c>
      <c r="C87" s="46" t="str">
        <f>IF($G87=7,Inscrição!C91,"")</f>
        <v/>
      </c>
      <c r="D87" s="24" t="str">
        <f>IF($G87=7,Inscrição!F91,"")</f>
        <v/>
      </c>
      <c r="E87" s="24" t="str">
        <f>IF($G87=7,Inscrição!G91,"")</f>
        <v/>
      </c>
      <c r="F87" s="24" t="str">
        <f>IF($G87=7,Inscrição!J91,"")</f>
        <v/>
      </c>
      <c r="G87" s="24">
        <f>Inscrição!K91</f>
        <v>6</v>
      </c>
      <c r="H87" s="24"/>
    </row>
    <row r="88" spans="2:8" x14ac:dyDescent="0.25">
      <c r="B88" s="24" t="str">
        <f>IF($G88=7,Inscrição!B92,"")</f>
        <v/>
      </c>
      <c r="C88" s="46" t="str">
        <f>IF($G88=7,Inscrição!C92,"")</f>
        <v/>
      </c>
      <c r="D88" s="24" t="str">
        <f>IF($G88=7,Inscrição!F92,"")</f>
        <v/>
      </c>
      <c r="E88" s="24" t="str">
        <f>IF($G88=7,Inscrição!G92,"")</f>
        <v/>
      </c>
      <c r="F88" s="24" t="str">
        <f>IF($G88=7,Inscrição!J92,"")</f>
        <v/>
      </c>
      <c r="G88" s="24">
        <f>Inscrição!K92</f>
        <v>6</v>
      </c>
      <c r="H88" s="24"/>
    </row>
    <row r="89" spans="2:8" x14ac:dyDescent="0.25">
      <c r="B89" s="24" t="str">
        <f>IF($G89=7,Inscrição!B93,"")</f>
        <v/>
      </c>
      <c r="C89" s="46" t="str">
        <f>IF($G89=7,Inscrição!C93,"")</f>
        <v/>
      </c>
      <c r="D89" s="24" t="str">
        <f>IF($G89=7,Inscrição!F93,"")</f>
        <v/>
      </c>
      <c r="E89" s="24" t="str">
        <f>IF($G89=7,Inscrição!G93,"")</f>
        <v/>
      </c>
      <c r="F89" s="24" t="str">
        <f>IF($G89=7,Inscrição!J93,"")</f>
        <v/>
      </c>
      <c r="G89" s="24">
        <f>Inscrição!K93</f>
        <v>6</v>
      </c>
      <c r="H89" s="24"/>
    </row>
    <row r="90" spans="2:8" x14ac:dyDescent="0.25">
      <c r="B90" s="24" t="str">
        <f>IF($G90=7,Inscrição!B94,"")</f>
        <v/>
      </c>
      <c r="C90" s="46" t="str">
        <f>IF($G90=7,Inscrição!C94,"")</f>
        <v/>
      </c>
      <c r="D90" s="24" t="str">
        <f>IF($G90=7,Inscrição!F94,"")</f>
        <v/>
      </c>
      <c r="E90" s="24" t="str">
        <f>IF($G90=7,Inscrição!G94,"")</f>
        <v/>
      </c>
      <c r="F90" s="24" t="str">
        <f>IF($G90=7,Inscrição!J94,"")</f>
        <v/>
      </c>
      <c r="G90" s="24">
        <f>Inscrição!K94</f>
        <v>6</v>
      </c>
      <c r="H90" s="24"/>
    </row>
    <row r="91" spans="2:8" x14ac:dyDescent="0.25">
      <c r="B91" s="24" t="str">
        <f>IF($G91=7,Inscrição!B95,"")</f>
        <v/>
      </c>
      <c r="C91" s="46" t="str">
        <f>IF($G91=7,Inscrição!C95,"")</f>
        <v/>
      </c>
      <c r="D91" s="24" t="str">
        <f>IF($G91=7,Inscrição!F95,"")</f>
        <v/>
      </c>
      <c r="E91" s="24" t="str">
        <f>IF($G91=7,Inscrição!G95,"")</f>
        <v/>
      </c>
      <c r="F91" s="24" t="str">
        <f>IF($G91=7,Inscrição!J95,"")</f>
        <v/>
      </c>
      <c r="G91" s="24">
        <f>Inscrição!K95</f>
        <v>6</v>
      </c>
      <c r="H91" s="24"/>
    </row>
    <row r="92" spans="2:8" x14ac:dyDescent="0.25">
      <c r="B92" s="24" t="str">
        <f>IF($G92=7,Inscrição!B96,"")</f>
        <v/>
      </c>
      <c r="C92" s="46" t="str">
        <f>IF($G92=7,Inscrição!C96,"")</f>
        <v/>
      </c>
      <c r="D92" s="24" t="str">
        <f>IF($G92=7,Inscrição!F96,"")</f>
        <v/>
      </c>
      <c r="E92" s="24" t="str">
        <f>IF($G92=7,Inscrição!G96,"")</f>
        <v/>
      </c>
      <c r="F92" s="24" t="str">
        <f>IF($G92=7,Inscrição!J96,"")</f>
        <v/>
      </c>
      <c r="G92" s="24">
        <f>Inscrição!K96</f>
        <v>6</v>
      </c>
      <c r="H92" s="24"/>
    </row>
    <row r="93" spans="2:8" x14ac:dyDescent="0.25">
      <c r="B93" s="24" t="str">
        <f>IF($G93=7,Inscrição!B97,"")</f>
        <v/>
      </c>
      <c r="C93" s="46" t="str">
        <f>IF($G93=7,Inscrição!C97,"")</f>
        <v/>
      </c>
      <c r="D93" s="24" t="str">
        <f>IF($G93=7,Inscrição!F97,"")</f>
        <v/>
      </c>
      <c r="E93" s="24" t="str">
        <f>IF($G93=7,Inscrição!G97,"")</f>
        <v/>
      </c>
      <c r="F93" s="24" t="str">
        <f>IF($G93=7,Inscrição!J97,"")</f>
        <v/>
      </c>
      <c r="G93" s="24">
        <f>Inscrição!K97</f>
        <v>6</v>
      </c>
      <c r="H93" s="24"/>
    </row>
    <row r="94" spans="2:8" x14ac:dyDescent="0.25">
      <c r="B94" s="24" t="str">
        <f>IF($G94=7,Inscrição!B98,"")</f>
        <v/>
      </c>
      <c r="C94" s="46" t="str">
        <f>IF($G94=7,Inscrição!C98,"")</f>
        <v/>
      </c>
      <c r="D94" s="24" t="str">
        <f>IF($G94=7,Inscrição!F98,"")</f>
        <v/>
      </c>
      <c r="E94" s="24" t="str">
        <f>IF($G94=7,Inscrição!G98,"")</f>
        <v/>
      </c>
      <c r="F94" s="24" t="str">
        <f>IF($G94=7,Inscrição!J98,"")</f>
        <v/>
      </c>
      <c r="G94" s="24">
        <f>Inscrição!K98</f>
        <v>6</v>
      </c>
      <c r="H94" s="24"/>
    </row>
    <row r="95" spans="2:8" x14ac:dyDescent="0.25">
      <c r="B95" s="24" t="str">
        <f>IF($G95=7,Inscrição!B99,"")</f>
        <v/>
      </c>
      <c r="C95" s="46" t="str">
        <f>IF($G95=7,Inscrição!C99,"")</f>
        <v/>
      </c>
      <c r="D95" s="24" t="str">
        <f>IF($G95=7,Inscrição!F99,"")</f>
        <v/>
      </c>
      <c r="E95" s="24" t="str">
        <f>IF($G95=7,Inscrição!G99,"")</f>
        <v/>
      </c>
      <c r="F95" s="24" t="str">
        <f>IF($G95=7,Inscrição!J99,"")</f>
        <v/>
      </c>
      <c r="G95" s="24">
        <f>Inscrição!K99</f>
        <v>6</v>
      </c>
      <c r="H95" s="24"/>
    </row>
    <row r="96" spans="2:8" x14ac:dyDescent="0.25">
      <c r="B96" s="24" t="str">
        <f>IF($G96=7,Inscrição!B100,"")</f>
        <v/>
      </c>
      <c r="C96" s="46" t="str">
        <f>IF($G96=7,Inscrição!C100,"")</f>
        <v/>
      </c>
      <c r="D96" s="24" t="str">
        <f>IF($G96=7,Inscrição!F100,"")</f>
        <v/>
      </c>
      <c r="E96" s="24" t="str">
        <f>IF($G96=7,Inscrição!G100,"")</f>
        <v/>
      </c>
      <c r="F96" s="24" t="str">
        <f>IF($G96=7,Inscrição!J100,"")</f>
        <v/>
      </c>
      <c r="G96" s="24">
        <f>Inscrição!K100</f>
        <v>6</v>
      </c>
      <c r="H96" s="24"/>
    </row>
    <row r="97" spans="2:8" x14ac:dyDescent="0.25">
      <c r="B97" s="24" t="str">
        <f>IF($G97=7,Inscrição!B101,"")</f>
        <v/>
      </c>
      <c r="C97" s="46" t="str">
        <f>IF($G97=7,Inscrição!C101,"")</f>
        <v/>
      </c>
      <c r="D97" s="24" t="str">
        <f>IF($G97=7,Inscrição!F101,"")</f>
        <v/>
      </c>
      <c r="E97" s="24" t="str">
        <f>IF($G97=7,Inscrição!G101,"")</f>
        <v/>
      </c>
      <c r="F97" s="24" t="str">
        <f>IF($G97=7,Inscrição!J101,"")</f>
        <v/>
      </c>
      <c r="G97" s="24">
        <f>Inscrição!K101</f>
        <v>6</v>
      </c>
      <c r="H97" s="24"/>
    </row>
    <row r="98" spans="2:8" x14ac:dyDescent="0.25">
      <c r="B98" s="24" t="str">
        <f>IF($G98=7,Inscrição!B102,"")</f>
        <v/>
      </c>
      <c r="C98" s="46" t="str">
        <f>IF($G98=7,Inscrição!C102,"")</f>
        <v/>
      </c>
      <c r="D98" s="24" t="str">
        <f>IF($G98=7,Inscrição!F102,"")</f>
        <v/>
      </c>
      <c r="E98" s="24" t="str">
        <f>IF($G98=7,Inscrição!G102,"")</f>
        <v/>
      </c>
      <c r="F98" s="24" t="str">
        <f>IF($G98=7,Inscrição!J102,"")</f>
        <v/>
      </c>
      <c r="G98" s="24">
        <f>Inscrição!K102</f>
        <v>6</v>
      </c>
      <c r="H98" s="24"/>
    </row>
    <row r="99" spans="2:8" x14ac:dyDescent="0.25">
      <c r="B99" s="24" t="str">
        <f>IF($G99=7,Inscrição!B103,"")</f>
        <v/>
      </c>
      <c r="C99" s="46" t="str">
        <f>IF($G99=7,Inscrição!C103,"")</f>
        <v/>
      </c>
      <c r="D99" s="24" t="str">
        <f>IF($G99=7,Inscrição!F103,"")</f>
        <v/>
      </c>
      <c r="E99" s="24" t="str">
        <f>IF($G99=7,Inscrição!G103,"")</f>
        <v/>
      </c>
      <c r="F99" s="24" t="str">
        <f>IF($G99=7,Inscrição!J103,"")</f>
        <v/>
      </c>
      <c r="G99" s="24">
        <f>Inscrição!K103</f>
        <v>6</v>
      </c>
      <c r="H99" s="24"/>
    </row>
    <row r="100" spans="2:8" x14ac:dyDescent="0.25">
      <c r="B100" s="24" t="str">
        <f>IF($G100=7,Inscrição!B104,"")</f>
        <v/>
      </c>
      <c r="C100" s="46" t="str">
        <f>IF($G100=7,Inscrição!C104,"")</f>
        <v/>
      </c>
      <c r="D100" s="24" t="str">
        <f>IF($G100=7,Inscrição!F104,"")</f>
        <v/>
      </c>
      <c r="E100" s="24" t="str">
        <f>IF($G100=7,Inscrição!G104,"")</f>
        <v/>
      </c>
      <c r="F100" s="24" t="str">
        <f>IF($G100=7,Inscrição!J104,"")</f>
        <v/>
      </c>
      <c r="G100" s="24">
        <f>Inscrição!K104</f>
        <v>6</v>
      </c>
      <c r="H100" s="24"/>
    </row>
    <row r="101" spans="2:8" x14ac:dyDescent="0.25">
      <c r="B101" s="24" t="str">
        <f>IF($G101=7,Inscrição!B105,"")</f>
        <v/>
      </c>
      <c r="C101" s="46" t="str">
        <f>IF($G101=7,Inscrição!C105,"")</f>
        <v/>
      </c>
      <c r="D101" s="24" t="str">
        <f>IF($G101=7,Inscrição!F105,"")</f>
        <v/>
      </c>
      <c r="E101" s="24" t="str">
        <f>IF($G101=7,Inscrição!G105,"")</f>
        <v/>
      </c>
      <c r="F101" s="24" t="str">
        <f>IF($G101=7,Inscrição!J105,"")</f>
        <v/>
      </c>
      <c r="G101" s="24">
        <f>Inscrição!K105</f>
        <v>6</v>
      </c>
      <c r="H101" s="24"/>
    </row>
    <row r="102" spans="2:8" x14ac:dyDescent="0.25">
      <c r="B102" s="24" t="str">
        <f>IF($G102=7,Inscrição!B106,"")</f>
        <v/>
      </c>
      <c r="C102" s="46" t="str">
        <f>IF($G102=7,Inscrição!C106,"")</f>
        <v/>
      </c>
      <c r="D102" s="24" t="str">
        <f>IF($G102=7,Inscrição!F106,"")</f>
        <v/>
      </c>
      <c r="E102" s="24" t="str">
        <f>IF($G102=7,Inscrição!G106,"")</f>
        <v/>
      </c>
      <c r="F102" s="24" t="str">
        <f>IF($G102=7,Inscrição!J106,"")</f>
        <v/>
      </c>
      <c r="G102" s="24">
        <f>Inscrição!K106</f>
        <v>6</v>
      </c>
      <c r="H102" s="24"/>
    </row>
    <row r="103" spans="2:8" x14ac:dyDescent="0.25">
      <c r="B103" s="24" t="str">
        <f>IF($G103=7,Inscrição!B107,"")</f>
        <v/>
      </c>
      <c r="C103" s="46" t="str">
        <f>IF($G103=7,Inscrição!C107,"")</f>
        <v/>
      </c>
      <c r="D103" s="24" t="str">
        <f>IF($G103=7,Inscrição!F107,"")</f>
        <v/>
      </c>
      <c r="E103" s="24" t="str">
        <f>IF($G103=7,Inscrição!G107,"")</f>
        <v/>
      </c>
      <c r="F103" s="24" t="str">
        <f>IF($G103=7,Inscrição!J107,"")</f>
        <v/>
      </c>
      <c r="G103" s="24">
        <f>Inscrição!K107</f>
        <v>6</v>
      </c>
      <c r="H103" s="24"/>
    </row>
    <row r="104" spans="2:8" x14ac:dyDescent="0.25">
      <c r="B104" s="24" t="str">
        <f>IF($G104=7,Inscrição!B108,"")</f>
        <v/>
      </c>
      <c r="C104" s="46" t="str">
        <f>IF($G104=7,Inscrição!C108,"")</f>
        <v/>
      </c>
      <c r="D104" s="24" t="str">
        <f>IF($G104=7,Inscrição!F108,"")</f>
        <v/>
      </c>
      <c r="E104" s="24" t="str">
        <f>IF($G104=7,Inscrição!G108,"")</f>
        <v/>
      </c>
      <c r="F104" s="24" t="str">
        <f>IF($G104=7,Inscrição!J108,"")</f>
        <v/>
      </c>
      <c r="G104" s="24">
        <f>Inscrição!K108</f>
        <v>6</v>
      </c>
      <c r="H104" s="24"/>
    </row>
    <row r="105" spans="2:8" x14ac:dyDescent="0.25">
      <c r="B105" s="24" t="str">
        <f>IF($G105=7,Inscrição!B109,"")</f>
        <v/>
      </c>
      <c r="C105" s="46" t="str">
        <f>IF($G105=7,Inscrição!C109,"")</f>
        <v/>
      </c>
      <c r="D105" s="24" t="str">
        <f>IF($G105=7,Inscrição!F109,"")</f>
        <v/>
      </c>
      <c r="E105" s="24" t="str">
        <f>IF($G105=7,Inscrição!G109,"")</f>
        <v/>
      </c>
      <c r="F105" s="24" t="str">
        <f>IF($G105=7,Inscrição!J109,"")</f>
        <v/>
      </c>
      <c r="G105" s="24">
        <f>Inscrição!K109</f>
        <v>6</v>
      </c>
      <c r="H105" s="24"/>
    </row>
    <row r="106" spans="2:8" x14ac:dyDescent="0.25">
      <c r="B106" s="24" t="str">
        <f>IF($G106=7,Inscrição!B110,"")</f>
        <v/>
      </c>
      <c r="C106" s="46" t="str">
        <f>IF($G106=7,Inscrição!C110,"")</f>
        <v/>
      </c>
      <c r="D106" s="24" t="str">
        <f>IF($G106=7,Inscrição!F110,"")</f>
        <v/>
      </c>
      <c r="E106" s="24" t="str">
        <f>IF($G106=7,Inscrição!G110,"")</f>
        <v/>
      </c>
      <c r="F106" s="24" t="str">
        <f>IF($G106=7,Inscrição!J110,"")</f>
        <v/>
      </c>
      <c r="G106" s="24">
        <f>Inscrição!K110</f>
        <v>6</v>
      </c>
    </row>
    <row r="107" spans="2:8" x14ac:dyDescent="0.25">
      <c r="B107" s="24" t="str">
        <f>IF($G107=7,Inscrição!B111,"")</f>
        <v/>
      </c>
      <c r="C107" s="46" t="str">
        <f>IF($G107=7,Inscrição!C111,"")</f>
        <v/>
      </c>
      <c r="D107" s="24" t="str">
        <f>IF($G107=7,Inscrição!F111,"")</f>
        <v/>
      </c>
      <c r="E107" s="24" t="str">
        <f>IF($G107=7,Inscrição!G111,"")</f>
        <v/>
      </c>
      <c r="F107" s="24" t="str">
        <f>IF($G107=7,Inscrição!J111,"")</f>
        <v/>
      </c>
      <c r="G107" s="24">
        <f>Inscrição!K111</f>
        <v>6</v>
      </c>
    </row>
    <row r="108" spans="2:8" x14ac:dyDescent="0.25">
      <c r="B108" s="24"/>
      <c r="C108" s="46"/>
      <c r="D108" s="24"/>
      <c r="E108" s="24"/>
      <c r="F108" s="24"/>
      <c r="G108" s="24"/>
    </row>
    <row r="109" spans="2:8" x14ac:dyDescent="0.25">
      <c r="B109" s="24"/>
      <c r="C109" s="47"/>
      <c r="D109" s="24"/>
      <c r="E109" s="24"/>
      <c r="F109" s="24"/>
      <c r="G109" s="24"/>
    </row>
    <row r="110" spans="2:8" x14ac:dyDescent="0.25">
      <c r="B110" s="24"/>
      <c r="C110" s="47"/>
      <c r="D110" s="24"/>
      <c r="E110" s="24"/>
      <c r="F110" s="24"/>
      <c r="G110" s="24"/>
    </row>
    <row r="111" spans="2:8" x14ac:dyDescent="0.25">
      <c r="B111" s="24"/>
      <c r="C111" s="47"/>
      <c r="D111" s="24"/>
      <c r="E111" s="24"/>
      <c r="F111" s="24"/>
      <c r="G111" s="24"/>
    </row>
    <row r="112" spans="2:8" x14ac:dyDescent="0.25">
      <c r="B112" s="24"/>
      <c r="C112" s="47"/>
      <c r="D112" s="24"/>
      <c r="E112" s="24"/>
      <c r="F112" s="24"/>
      <c r="G112" s="24"/>
    </row>
  </sheetData>
  <sheetProtection algorithmName="SHA-512" hashValue="d5DWPlJ6/aXAP8IpYgfwD3C79CRoIAv1oKpShBYhWBtsZBeXvDQiCGw3af5v/W7+2SVBpvAAn0kz5Uw/zEbGoQ==" saltValue="KjMskTfZsjqjx+9+H9qv7A==" spinCount="100000" sheet="1" objects="1" scenarios="1"/>
  <mergeCells count="20">
    <mergeCell ref="I38:I39"/>
    <mergeCell ref="I26:I27"/>
    <mergeCell ref="I28:I29"/>
    <mergeCell ref="I30:I31"/>
    <mergeCell ref="I32:I33"/>
    <mergeCell ref="I34:I35"/>
    <mergeCell ref="I36:I37"/>
    <mergeCell ref="I24:I25"/>
    <mergeCell ref="B6:F6"/>
    <mergeCell ref="I6:S6"/>
    <mergeCell ref="I7:S7"/>
    <mergeCell ref="W7:W11"/>
    <mergeCell ref="I8:S10"/>
    <mergeCell ref="I11:S12"/>
    <mergeCell ref="T11:T12"/>
    <mergeCell ref="I14:I15"/>
    <mergeCell ref="I16:I17"/>
    <mergeCell ref="I18:I19"/>
    <mergeCell ref="I20:I21"/>
    <mergeCell ref="I22:I23"/>
  </mergeCells>
  <conditionalFormatting sqref="B8:F112">
    <cfRule type="expression" dxfId="43" priority="14">
      <formula>$G8=7</formula>
    </cfRule>
  </conditionalFormatting>
  <conditionalFormatting sqref="O14:O39">
    <cfRule type="expression" dxfId="42" priority="2">
      <formula>$AH14=1</formula>
    </cfRule>
    <cfRule type="expression" dxfId="41" priority="9">
      <formula>$AG14=1</formula>
    </cfRule>
    <cfRule type="expression" dxfId="40" priority="10">
      <formula>$AA14=1</formula>
    </cfRule>
    <cfRule type="expression" dxfId="39" priority="11">
      <formula>$Z14=1</formula>
    </cfRule>
    <cfRule type="expression" dxfId="38" priority="12">
      <formula>$Y14=1</formula>
    </cfRule>
    <cfRule type="expression" dxfId="37" priority="13">
      <formula>$X14=1</formula>
    </cfRule>
  </conditionalFormatting>
  <conditionalFormatting sqref="R14:R39">
    <cfRule type="expression" dxfId="36" priority="1">
      <formula>$AG14=1</formula>
    </cfRule>
    <cfRule type="expression" dxfId="35" priority="4">
      <formula>$AF14=1</formula>
    </cfRule>
    <cfRule type="expression" dxfId="34" priority="5">
      <formula>$AE14=1</formula>
    </cfRule>
    <cfRule type="expression" dxfId="33" priority="6">
      <formula>$AD14=1</formula>
    </cfRule>
    <cfRule type="expression" dxfId="32" priority="7">
      <formula>$AC14=1</formula>
    </cfRule>
    <cfRule type="expression" dxfId="31" priority="8">
      <formula>$AI14=1</formula>
    </cfRule>
  </conditionalFormatting>
  <conditionalFormatting sqref="I11:S12">
    <cfRule type="expression" dxfId="30" priority="3">
      <formula>$T11&lt;&gt;0</formula>
    </cfRule>
  </conditionalFormatting>
  <hyperlinks>
    <hyperlink ref="W7" location="Menu!A1" display="Menu" xr:uid="{0113518D-1136-47B7-83A8-69C5B3265709}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7C03C-3C75-4E3F-A2FD-E41C5C3226F4}">
  <sheetPr codeName="Planilha9"/>
  <dimension ref="B1:AM112"/>
  <sheetViews>
    <sheetView showGridLines="0" zoomScale="84" zoomScaleNormal="84" workbookViewId="0">
      <pane xSplit="8" ySplit="13" topLeftCell="I14" activePane="bottomRight" state="frozen"/>
      <selection activeCell="AL22" sqref="AL22"/>
      <selection pane="topRight" activeCell="AL22" sqref="AL22"/>
      <selection pane="bottomLeft" activeCell="AL22" sqref="AL22"/>
      <selection pane="bottomRight" activeCell="AQ27" sqref="AQ27"/>
    </sheetView>
  </sheetViews>
  <sheetFormatPr defaultRowHeight="15" x14ac:dyDescent="0.25"/>
  <cols>
    <col min="1" max="1" width="0.42578125" style="12" customWidth="1"/>
    <col min="2" max="2" width="5.140625" style="10" customWidth="1"/>
    <col min="3" max="3" width="28.85546875" style="45" customWidth="1"/>
    <col min="4" max="4" width="5.42578125" style="44" customWidth="1"/>
    <col min="5" max="5" width="5" style="44" customWidth="1"/>
    <col min="6" max="6" width="5.5703125" style="44" customWidth="1"/>
    <col min="7" max="7" width="6.140625" style="44" customWidth="1"/>
    <col min="8" max="8" width="6.85546875" style="44" hidden="1" customWidth="1"/>
    <col min="9" max="9" width="1.28515625" style="44" customWidth="1"/>
    <col min="10" max="10" width="10" style="12" customWidth="1"/>
    <col min="11" max="11" width="10" style="12" hidden="1" customWidth="1"/>
    <col min="12" max="12" width="4.42578125" style="12" hidden="1" customWidth="1"/>
    <col min="13" max="13" width="11.28515625" style="12" customWidth="1"/>
    <col min="14" max="17" width="11.28515625" style="12" hidden="1" customWidth="1"/>
    <col min="18" max="18" width="7.5703125" style="44" customWidth="1"/>
    <col min="19" max="21" width="11.28515625" style="44" hidden="1" customWidth="1"/>
    <col min="22" max="22" width="7.42578125" style="44" customWidth="1"/>
    <col min="23" max="23" width="50.140625" style="12" customWidth="1"/>
    <col min="24" max="24" width="8.7109375" style="12" hidden="1" customWidth="1"/>
    <col min="25" max="25" width="4" style="12" hidden="1" customWidth="1"/>
    <col min="26" max="26" width="4" style="12" customWidth="1"/>
    <col min="27" max="27" width="14.5703125" style="12" customWidth="1"/>
    <col min="28" max="36" width="6.42578125" style="12" hidden="1" customWidth="1"/>
    <col min="37" max="38" width="6.42578125" style="44" hidden="1" customWidth="1"/>
    <col min="39" max="39" width="6.42578125" style="12" hidden="1" customWidth="1"/>
    <col min="40" max="40" width="14.5703125" style="12" customWidth="1"/>
    <col min="41" max="16384" width="9.140625" style="12"/>
  </cols>
  <sheetData>
    <row r="1" spans="2:39" ht="14.25" hidden="1" customHeight="1" x14ac:dyDescent="0.25">
      <c r="AC1" s="12">
        <v>0</v>
      </c>
      <c r="AD1" s="12" t="s">
        <v>76</v>
      </c>
    </row>
    <row r="2" spans="2:39" ht="15.75" hidden="1" customHeight="1" x14ac:dyDescent="0.25">
      <c r="AC2" s="12">
        <v>10</v>
      </c>
      <c r="AD2" s="12" t="e">
        <f>CONCATENATE("A Equipe da Categoria  ", INDEX(J14:J39,MATCH(1,AL14:AL39,0),1),"  está incompleta. Devem ser inscritos 4 Atletas!!")</f>
        <v>#N/A</v>
      </c>
    </row>
    <row r="3" spans="2:39" ht="15" hidden="1" customHeight="1" x14ac:dyDescent="0.25">
      <c r="AC3" s="12">
        <v>11</v>
      </c>
      <c r="AD3" s="12" t="e">
        <f>CONCATENATE("A Equipe da Categoria  ", INDEX(J14:J39,MATCH(1,AL14:AL39,0),1),"  está incompleta. Devem ser inscritos 4 Atletas!!")</f>
        <v>#N/A</v>
      </c>
    </row>
    <row r="4" spans="2:39" ht="11.25" hidden="1" customHeight="1" x14ac:dyDescent="0.25">
      <c r="AC4" s="12">
        <v>1</v>
      </c>
      <c r="AD4" s="12" t="s">
        <v>68</v>
      </c>
    </row>
    <row r="5" spans="2:39" ht="7.5" customHeight="1" thickBot="1" x14ac:dyDescent="0.3">
      <c r="AC5" s="12">
        <v>2</v>
      </c>
      <c r="AD5" s="12" t="s">
        <v>74</v>
      </c>
    </row>
    <row r="6" spans="2:39" ht="22.5" customHeight="1" thickBot="1" x14ac:dyDescent="0.3">
      <c r="B6" s="108" t="s">
        <v>66</v>
      </c>
      <c r="C6" s="108"/>
      <c r="D6" s="108"/>
      <c r="E6" s="108"/>
      <c r="F6" s="108"/>
      <c r="G6" s="108"/>
      <c r="H6" s="33"/>
      <c r="I6" s="33"/>
      <c r="J6" s="132" t="s">
        <v>67</v>
      </c>
      <c r="K6" s="133"/>
      <c r="L6" s="133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5"/>
      <c r="X6" s="29"/>
      <c r="Y6" s="29"/>
      <c r="Z6" s="29"/>
      <c r="AC6" s="12">
        <v>3</v>
      </c>
      <c r="AD6" s="12" t="e">
        <f>CONCATENATE("O atleta ", INDEX(R14:R39,MATCH(1,AD14:AD39,0),1)," é do sexo     ",INDEX(O14:O39,MATCH(1,AD14:AD39,0),1),"     e, desta forma, não pode competir nesta categoria")</f>
        <v>#N/A</v>
      </c>
    </row>
    <row r="7" spans="2:39" ht="18.75" customHeight="1" x14ac:dyDescent="0.25">
      <c r="B7" s="40" t="s">
        <v>1</v>
      </c>
      <c r="C7" s="17" t="s">
        <v>0</v>
      </c>
      <c r="D7" s="17" t="s">
        <v>4</v>
      </c>
      <c r="E7" s="17" t="s">
        <v>2</v>
      </c>
      <c r="F7" s="17" t="s">
        <v>111</v>
      </c>
      <c r="G7" s="17" t="s">
        <v>112</v>
      </c>
      <c r="H7" s="34"/>
      <c r="I7" s="34"/>
      <c r="J7" s="138" t="s">
        <v>98</v>
      </c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40"/>
      <c r="X7" s="30"/>
      <c r="Y7" s="30"/>
      <c r="Z7" s="30"/>
      <c r="AA7" s="129" t="s">
        <v>53</v>
      </c>
      <c r="AC7" s="12">
        <v>4</v>
      </c>
      <c r="AD7" s="12" t="s">
        <v>89</v>
      </c>
    </row>
    <row r="8" spans="2:39" ht="15" customHeight="1" x14ac:dyDescent="0.25">
      <c r="B8" s="24" t="str">
        <f>IF($H8=7,Inscrição!B12,"")</f>
        <v/>
      </c>
      <c r="C8" s="46" t="str">
        <f>IF($H8=7,Inscrição!C12,"")</f>
        <v/>
      </c>
      <c r="D8" s="24" t="str">
        <f>IF($H8=7,Inscrição!F12,"")</f>
        <v/>
      </c>
      <c r="E8" s="24" t="str">
        <f>IF($H8=7,Inscrição!D12,"")</f>
        <v/>
      </c>
      <c r="F8" s="24" t="str">
        <f>IF($H8=7,Inscrição!G12,"")</f>
        <v/>
      </c>
      <c r="G8" s="24" t="str">
        <f>IF($H8=7,Inscrição!J12,"")</f>
        <v/>
      </c>
      <c r="H8" s="24">
        <f>Inscrição!K12</f>
        <v>6</v>
      </c>
      <c r="I8" s="24"/>
      <c r="J8" s="141" t="s">
        <v>109</v>
      </c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3"/>
      <c r="AA8" s="130"/>
      <c r="AC8" s="12">
        <v>5</v>
      </c>
      <c r="AD8" s="12" t="e">
        <f>CONCATENATE("A Soma da idade dos Atletas inscritos na categoria  ", INDEX(J14:J39,MATCH(1,AK14:AK39,0),1), "  não é compatível com a categoria. Ver Art. 18 § 6º, do regulamento")</f>
        <v>#N/A</v>
      </c>
    </row>
    <row r="9" spans="2:39" ht="15" customHeight="1" x14ac:dyDescent="0.25">
      <c r="B9" s="24" t="str">
        <f>IF($H9=7,Inscrição!B13,"")</f>
        <v/>
      </c>
      <c r="C9" s="46" t="str">
        <f>IF($H9=7,Inscrição!C13,"")</f>
        <v/>
      </c>
      <c r="D9" s="24" t="str">
        <f>IF($H9=7,Inscrição!F13,"")</f>
        <v/>
      </c>
      <c r="E9" s="24" t="str">
        <f>IF($H9=7,Inscrição!D13,"")</f>
        <v/>
      </c>
      <c r="F9" s="24" t="str">
        <f>IF($H9=7,Inscrição!G13,"")</f>
        <v/>
      </c>
      <c r="G9" s="24" t="str">
        <f>IF($H9=7,Inscrição!J13,"")</f>
        <v/>
      </c>
      <c r="H9" s="24">
        <f>Inscrição!K13</f>
        <v>6</v>
      </c>
      <c r="I9" s="24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  <c r="AA9" s="130"/>
      <c r="AC9" s="12">
        <v>6</v>
      </c>
      <c r="AD9" s="12" t="s">
        <v>68</v>
      </c>
    </row>
    <row r="10" spans="2:39" ht="15" customHeight="1" thickBot="1" x14ac:dyDescent="0.3">
      <c r="B10" s="24" t="str">
        <f>IF($H10=7,Inscrição!B14,"")</f>
        <v/>
      </c>
      <c r="C10" s="46" t="str">
        <f>IF($H10=7,Inscrição!C14,"")</f>
        <v/>
      </c>
      <c r="D10" s="24" t="str">
        <f>IF($H10=7,Inscrição!F14,"")</f>
        <v/>
      </c>
      <c r="E10" s="24" t="str">
        <f>IF($H10=7,Inscrição!D14,"")</f>
        <v/>
      </c>
      <c r="F10" s="24" t="str">
        <f>IF($H10=7,Inscrição!G14,"")</f>
        <v/>
      </c>
      <c r="G10" s="24" t="str">
        <f>IF($H10=7,Inscrição!J14,"")</f>
        <v/>
      </c>
      <c r="H10" s="24">
        <f>Inscrição!K14</f>
        <v>6</v>
      </c>
      <c r="I10" s="24"/>
      <c r="J10" s="141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3"/>
      <c r="AA10" s="130"/>
      <c r="AC10" s="12">
        <v>7</v>
      </c>
      <c r="AD10" s="12" t="s">
        <v>74</v>
      </c>
    </row>
    <row r="11" spans="2:39" ht="23.25" customHeight="1" thickBot="1" x14ac:dyDescent="0.3">
      <c r="B11" s="24" t="str">
        <f>IF($H11=7,Inscrição!B15,"")</f>
        <v/>
      </c>
      <c r="C11" s="46" t="str">
        <f>IF($H11=7,Inscrição!C15,"")</f>
        <v/>
      </c>
      <c r="D11" s="24" t="str">
        <f>IF($H11=7,Inscrição!F15,"")</f>
        <v/>
      </c>
      <c r="E11" s="24" t="str">
        <f>IF($H11=7,Inscrição!D15,"")</f>
        <v/>
      </c>
      <c r="F11" s="24" t="str">
        <f>IF($H11=7,Inscrição!G15,"")</f>
        <v/>
      </c>
      <c r="G11" s="24" t="str">
        <f>IF($H11=7,Inscrição!J15,"")</f>
        <v/>
      </c>
      <c r="H11" s="24">
        <f>Inscrição!K15</f>
        <v>6</v>
      </c>
      <c r="I11" s="24"/>
      <c r="J11" s="144" t="str">
        <f>INDEX(AD1:AD12,MATCH(X11,AC1:AC12,0),1)</f>
        <v>Se existir erro na inscrição, aparecerá uma mensagem AQUI!!!</v>
      </c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6"/>
      <c r="X11" s="136">
        <f>IF(SUM(Y14:Y39)=0,0,INDEX(X14:X39,MATCH(1,Y14:Y39,0),1))</f>
        <v>0</v>
      </c>
      <c r="AA11" s="131"/>
      <c r="AC11" s="12">
        <v>8</v>
      </c>
      <c r="AD11" s="12" t="e">
        <f>CONCATENATE("O atleta ", INDEX(V14:V39,MATCH(1,AI14:AI39,0),1)," é do sexo      ",INDEX(S14:S39,MATCH(1,AI14:AI39,0),1),"      e, desta forma, não pode competir nesta categoria")</f>
        <v>#N/A</v>
      </c>
    </row>
    <row r="12" spans="2:39" ht="23.25" customHeight="1" thickBot="1" x14ac:dyDescent="0.3">
      <c r="B12" s="24" t="str">
        <f>IF($H12=7,Inscrição!B16,"")</f>
        <v/>
      </c>
      <c r="C12" s="46" t="str">
        <f>IF($H12=7,Inscrição!C16,"")</f>
        <v/>
      </c>
      <c r="D12" s="24" t="str">
        <f>IF($H12=7,Inscrição!F16,"")</f>
        <v/>
      </c>
      <c r="E12" s="24" t="str">
        <f>IF($H12=7,Inscrição!D16,"")</f>
        <v/>
      </c>
      <c r="F12" s="24" t="str">
        <f>IF($H12=7,Inscrição!G16,"")</f>
        <v/>
      </c>
      <c r="G12" s="24" t="str">
        <f>IF($H12=7,Inscrição!J16,"")</f>
        <v/>
      </c>
      <c r="H12" s="24">
        <f>Inscrição!K16</f>
        <v>6</v>
      </c>
      <c r="I12" s="24"/>
      <c r="J12" s="152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4"/>
      <c r="X12" s="136"/>
      <c r="AC12" s="12">
        <v>9</v>
      </c>
      <c r="AD12" s="12" t="s">
        <v>89</v>
      </c>
    </row>
    <row r="13" spans="2:39" ht="14.25" customHeight="1" x14ac:dyDescent="0.25">
      <c r="B13" s="24" t="str">
        <f>IF($H13=7,Inscrição!B17,"")</f>
        <v/>
      </c>
      <c r="C13" s="46" t="str">
        <f>IF($H13=7,Inscrição!C17,"")</f>
        <v/>
      </c>
      <c r="D13" s="24" t="str">
        <f>IF($H13=7,Inscrição!F17,"")</f>
        <v/>
      </c>
      <c r="E13" s="24" t="str">
        <f>IF($H13=7,Inscrição!D17,"")</f>
        <v/>
      </c>
      <c r="F13" s="24" t="str">
        <f>IF($H13=7,Inscrição!G17,"")</f>
        <v/>
      </c>
      <c r="G13" s="24" t="str">
        <f>IF($H13=7,Inscrição!J17,"")</f>
        <v/>
      </c>
      <c r="H13" s="24">
        <f>Inscrição!K17</f>
        <v>6</v>
      </c>
      <c r="I13" s="24"/>
      <c r="J13" s="64" t="s">
        <v>5</v>
      </c>
      <c r="K13" s="68"/>
      <c r="L13" s="65"/>
      <c r="M13" s="65" t="s">
        <v>99</v>
      </c>
      <c r="N13" s="65" t="s">
        <v>88</v>
      </c>
      <c r="O13" s="65" t="s">
        <v>110</v>
      </c>
      <c r="P13" s="65"/>
      <c r="Q13" s="65" t="s">
        <v>70</v>
      </c>
      <c r="R13" s="159" t="s">
        <v>100</v>
      </c>
      <c r="S13" s="159"/>
      <c r="T13" s="159"/>
      <c r="U13" s="159"/>
      <c r="V13" s="159"/>
      <c r="W13" s="66" t="s">
        <v>101</v>
      </c>
      <c r="AB13" s="12">
        <v>1</v>
      </c>
      <c r="AC13" s="12">
        <v>2</v>
      </c>
      <c r="AD13" s="12">
        <v>3</v>
      </c>
      <c r="AE13" s="12">
        <v>4</v>
      </c>
      <c r="AF13" s="12">
        <v>5</v>
      </c>
      <c r="AG13" s="12">
        <v>6</v>
      </c>
      <c r="AH13" s="12">
        <v>7</v>
      </c>
      <c r="AI13" s="12">
        <v>8</v>
      </c>
      <c r="AJ13" s="12">
        <v>9</v>
      </c>
      <c r="AK13" s="44">
        <v>5</v>
      </c>
      <c r="AL13" s="44">
        <v>10</v>
      </c>
      <c r="AM13" s="12">
        <v>11</v>
      </c>
    </row>
    <row r="14" spans="2:39" ht="14.25" customHeight="1" x14ac:dyDescent="0.25">
      <c r="B14" s="24" t="str">
        <f>IF($H14=7,Inscrição!B18,"")</f>
        <v/>
      </c>
      <c r="C14" s="46" t="str">
        <f>IF($H14=7,Inscrição!C18,"")</f>
        <v/>
      </c>
      <c r="D14" s="24" t="str">
        <f>IF($H14=7,Inscrição!F18,"")</f>
        <v/>
      </c>
      <c r="E14" s="24" t="str">
        <f>IF($H14=7,Inscrição!D18,"")</f>
        <v/>
      </c>
      <c r="F14" s="24" t="str">
        <f>IF($H14=7,Inscrição!G18,"")</f>
        <v/>
      </c>
      <c r="G14" s="24" t="str">
        <f>IF($H14=7,Inscrição!J18,"")</f>
        <v/>
      </c>
      <c r="H14" s="24">
        <f>Inscrição!K18</f>
        <v>6</v>
      </c>
      <c r="I14" s="24"/>
      <c r="J14" s="155" t="s">
        <v>113</v>
      </c>
      <c r="K14" s="69">
        <v>0</v>
      </c>
      <c r="L14" s="13" t="s">
        <v>15</v>
      </c>
      <c r="M14" s="157">
        <f>IF(SUM(AB14:AJ15)&gt;0,0,INDEX($D$8:$D$110,MATCH(R14,$B$8:$B$110,0),1)+INDEX($D$8:$D$110,MATCH(V14,$B$8:$B$110,0),1)+INDEX($D$8:$D$110,MATCH(R15,$B$8:$B$110,0),1)+INDEX($D$8:$D$110,MATCH(V15,$B$8:$B$110,0),1))</f>
        <v>0</v>
      </c>
      <c r="N14" s="13">
        <f>IF(O14=L14,1,0)+IF(S14=L14,1,0)</f>
        <v>0</v>
      </c>
      <c r="O14" s="13" t="str">
        <f>IF(COUNTIF($B$8:$B$107,R14)&gt;0,INDEX($E$8:$E$107,MATCH(R14,$B$8:$B$107,0),1),"")</f>
        <v/>
      </c>
      <c r="P14" s="13" t="str">
        <f>IF(COUNTIF($B$8:$B$107,R14)&gt;0,INDEX($F$8:$F$107,MATCH(R14,$B$8:$B$107,0),1),"")</f>
        <v/>
      </c>
      <c r="Q14" s="13">
        <f>COUNTIF($B$8:$B$107,R14)</f>
        <v>0</v>
      </c>
      <c r="R14" s="6"/>
      <c r="S14" s="13" t="str">
        <f>IF(COUNTIF($B$8:$B$107,V14)&gt;0,INDEX($E$8:$E$107,MATCH(V14,$B$8:$B$107,0),1),"")</f>
        <v/>
      </c>
      <c r="T14" s="13" t="str">
        <f>IF(COUNTIF($B$8:$B$107,V14)&gt;0,INDEX($F$8:$F$107,MATCH(V14,$B$8:$B$107,0),1),"")</f>
        <v/>
      </c>
      <c r="U14" s="13">
        <f t="shared" ref="U14:U29" si="0">COUNTIF($B$8:$B$107,V14)</f>
        <v>0</v>
      </c>
      <c r="V14" s="6"/>
      <c r="W14" s="158" t="str">
        <f>CONCATENATE(IF(COUNTIF($B$8:$B$105,R14)&gt;0,INDEX($C$8:$C$105,MATCH(R14,$B$8:$B$105,0),1),""),"  /  ",IF(COUNTIF($B$8:$B$105,V14)&gt;0,INDEX($C$8:$C$105,MATCH(V14,$B$8:$B$105,0),1),""),"  /  ",IF(COUNTIF($B$8:$B$105,R15)&gt;0,INDEX($C$8:$C$105,MATCH(R15,$B$8:$B$105,0),1),""),"  /  ",IF(COUNTIF($B$8:$B$105,V15)&gt;0,INDEX($C$8:$C$105,MATCH(V15,$B$8:$B$105,0),1),""))</f>
        <v xml:space="preserve">  /    /    /  </v>
      </c>
      <c r="X14" s="12">
        <f>IF(SUM(AB14:AM14)&gt;0,INDEX($AB$13:$AM$13,1,MATCH(1,AB14:AM14,0)),0)</f>
        <v>0</v>
      </c>
      <c r="Y14" s="12">
        <f>IF(X14&gt;0,1,0)</f>
        <v>0</v>
      </c>
      <c r="AB14" s="12">
        <f>IF(AND(R14&gt;0,Q14=0),1,0)</f>
        <v>0</v>
      </c>
      <c r="AC14" s="12">
        <f>IF((COUNTIF($R$14:$R$39,R14)+COUNTIF($V$14:$V$39,R14))&gt;1,1,0)</f>
        <v>0</v>
      </c>
      <c r="AD14" s="12">
        <f>IF(Q14&gt;0,IF(O14&lt;&gt;L14,1,0),0)</f>
        <v>0</v>
      </c>
      <c r="AE14" s="12">
        <f>IF(Q14&gt;0,IF(AND(P14&lt;&gt;"G",P14&lt;&gt;"H",P14&lt;&gt;"N",INDEX($G$8:$G$107,MATCH(R14,$B$8:$B$107,0),1)&lt;&gt;"S"),1,0),0)</f>
        <v>0</v>
      </c>
      <c r="AG14" s="12">
        <f>IF(AND(V14&gt;0,U14=0),1,0)</f>
        <v>0</v>
      </c>
      <c r="AH14" s="12">
        <f>IF((COUNTIF($R$14:$R$39,V14)+COUNTIF($V$14:$V$39,V14))&gt;1,1,0)</f>
        <v>0</v>
      </c>
      <c r="AI14" s="12">
        <f>IF(U14&gt;0,IF(S14&lt;&gt;L14,1,0),0)</f>
        <v>0</v>
      </c>
      <c r="AJ14" s="12">
        <f>IF(U14&gt;0,IF(AND(S14&lt;&gt;"G",S14&lt;&gt;"H",S14&lt;&gt;"N",INDEX($G$8:$G$107,MATCH(V14,$B$8:$B$107,0),1)&lt;&gt;"S"),1,0),0)</f>
        <v>0</v>
      </c>
      <c r="AK14" s="44">
        <f>IF(AND(SUM(AB14:AJ14)=0,R14&gt;0,V14&gt;0,R15&gt;0,V15&gt;0,OR(M14&lt;K14,M14&gt;K15)),1,0)</f>
        <v>0</v>
      </c>
      <c r="AL14" s="44">
        <f>IF(SUM(AB14:AJ14)&gt;0,0,IF(AND((IF(R14&gt;0,1,0)+IF(V14&gt;0,1,0)+IF(R15&gt;0,1,0)+IF(V15&gt;0,1,0))&gt;0,(IF(R14&gt;0,1,0)+IF(V14&gt;0,1,0)+IF(R15&gt;0,1,0)+IF(V15&gt;0,1,0))&lt;4),1,0))</f>
        <v>0</v>
      </c>
      <c r="AM14" s="12">
        <f>AL14</f>
        <v>0</v>
      </c>
    </row>
    <row r="15" spans="2:39" ht="14.25" customHeight="1" x14ac:dyDescent="0.25">
      <c r="B15" s="24" t="str">
        <f>IF($H15=7,Inscrição!B19,"")</f>
        <v/>
      </c>
      <c r="C15" s="46" t="str">
        <f>IF($H15=7,Inscrição!C19,"")</f>
        <v/>
      </c>
      <c r="D15" s="24" t="str">
        <f>IF($H15=7,Inscrição!F19,"")</f>
        <v/>
      </c>
      <c r="E15" s="24" t="str">
        <f>IF($H15=7,Inscrição!D19,"")</f>
        <v/>
      </c>
      <c r="F15" s="24" t="str">
        <f>IF($H15=7,Inscrição!G19,"")</f>
        <v/>
      </c>
      <c r="G15" s="24" t="str">
        <f>IF($H15=7,Inscrição!J19,"")</f>
        <v/>
      </c>
      <c r="H15" s="24">
        <f>Inscrição!K19</f>
        <v>6</v>
      </c>
      <c r="I15" s="24"/>
      <c r="J15" s="155"/>
      <c r="K15" s="69">
        <v>119</v>
      </c>
      <c r="L15" s="13" t="s">
        <v>15</v>
      </c>
      <c r="M15" s="157"/>
      <c r="N15" s="13">
        <f t="shared" ref="N15:N29" si="1">IF(O15=L15,1,0)+IF(S15=L15,1,0)</f>
        <v>0</v>
      </c>
      <c r="O15" s="13" t="str">
        <f t="shared" ref="O15:O29" si="2">IF(COUNTIF($B$8:$B$107,R15)&gt;0,INDEX($E$8:$E$107,MATCH(R15,$B$8:$B$107,0),1),"")</f>
        <v/>
      </c>
      <c r="P15" s="13" t="str">
        <f t="shared" ref="P15:P29" si="3">IF(COUNTIF($B$8:$B$107,R15)&gt;0,INDEX($F$8:$F$107,MATCH(R15,$B$8:$B$107,0),1),"")</f>
        <v/>
      </c>
      <c r="Q15" s="13">
        <f t="shared" ref="Q15:Q29" si="4">COUNTIF($B$8:$B$107,R15)</f>
        <v>0</v>
      </c>
      <c r="R15" s="6"/>
      <c r="S15" s="13" t="str">
        <f t="shared" ref="S15:S29" si="5">IF(COUNTIF($B$8:$B$107,V15)&gt;0,INDEX($E$8:$E$107,MATCH(V15,$B$8:$B$107,0),1),"")</f>
        <v/>
      </c>
      <c r="T15" s="13" t="str">
        <f t="shared" ref="T15:T29" si="6">IF(COUNTIF($B$8:$B$107,V15)&gt;0,INDEX($F$8:$F$107,MATCH(V15,$B$8:$B$107,0),1),"")</f>
        <v/>
      </c>
      <c r="U15" s="13">
        <f t="shared" si="0"/>
        <v>0</v>
      </c>
      <c r="V15" s="6"/>
      <c r="W15" s="158"/>
      <c r="X15" s="12">
        <f t="shared" ref="X15:X39" si="7">IF(SUM(AB15:AM15)&gt;0,INDEX($AB$13:$AM$13,1,MATCH(1,AB15:AM15,0)),0)</f>
        <v>0</v>
      </c>
      <c r="Y15" s="12">
        <f>IF(X15&gt;0,1,0)</f>
        <v>0</v>
      </c>
      <c r="AB15" s="12">
        <f t="shared" ref="AB15:AB39" si="8">IF(AND(R15&gt;0,Q15=0),1,0)</f>
        <v>0</v>
      </c>
      <c r="AC15" s="12">
        <f t="shared" ref="AC15:AC39" si="9">IF((COUNTIF($R$14:$R$39,R15)+COUNTIF($V$14:$V$39,R15))&gt;1,1,0)</f>
        <v>0</v>
      </c>
      <c r="AD15" s="12">
        <f t="shared" ref="AD15:AD29" si="10">IF(Q15&gt;0,IF(O15&lt;&gt;L15,1,0),0)</f>
        <v>0</v>
      </c>
      <c r="AE15" s="12">
        <f t="shared" ref="AE15:AE39" si="11">IF(Q15&gt;0,IF(AND(P15&lt;&gt;"G",P15&lt;&gt;"H",P15&lt;&gt;"N",INDEX($G$8:$G$107,MATCH(R15,$B$8:$B$107,0),1)&lt;&gt;"S"),1,0),0)</f>
        <v>0</v>
      </c>
      <c r="AG15" s="12">
        <f t="shared" ref="AG15:AG39" si="12">IF(AND(V15&gt;0,U15=0),1,0)</f>
        <v>0</v>
      </c>
      <c r="AH15" s="12">
        <f t="shared" ref="AH15:AH39" si="13">IF((COUNTIF($R$14:$R$39,V15)+COUNTIF($V$14:$V$39,V15))&gt;1,1,0)</f>
        <v>0</v>
      </c>
      <c r="AI15" s="12">
        <f t="shared" ref="AI15:AI39" si="14">IF(U15&gt;0,IF(S15&lt;&gt;L15,1,0),0)</f>
        <v>0</v>
      </c>
      <c r="AJ15" s="12">
        <f>IF(U15&gt;0,IF(AND(T15&lt;&gt;"G",T15&lt;&gt;"H",T15&lt;&gt;"N",INDEX($G$8:$G$107,MATCH(V15,$B$8:$B$107,0),1)&lt;&gt;"S"),1,0),0)</f>
        <v>0</v>
      </c>
      <c r="AK15" s="44">
        <f>AK14</f>
        <v>0</v>
      </c>
      <c r="AL15" s="44">
        <f>AL14</f>
        <v>0</v>
      </c>
      <c r="AM15" s="12">
        <f t="shared" ref="AM15:AM29" si="15">AL15</f>
        <v>0</v>
      </c>
    </row>
    <row r="16" spans="2:39" ht="14.25" customHeight="1" x14ac:dyDescent="0.25">
      <c r="B16" s="24" t="str">
        <f>IF($H16=7,Inscrição!B20,"")</f>
        <v/>
      </c>
      <c r="C16" s="46" t="str">
        <f>IF($H16=7,Inscrição!C20,"")</f>
        <v/>
      </c>
      <c r="D16" s="24" t="str">
        <f>IF($H16=7,Inscrição!F20,"")</f>
        <v/>
      </c>
      <c r="E16" s="24" t="str">
        <f>IF($H16=7,Inscrição!D20,"")</f>
        <v/>
      </c>
      <c r="F16" s="24" t="str">
        <f>IF($H16=7,Inscrição!G20,"")</f>
        <v/>
      </c>
      <c r="G16" s="24" t="str">
        <f>IF($H16=7,Inscrição!J20,"")</f>
        <v/>
      </c>
      <c r="H16" s="24">
        <f>Inscrição!K20</f>
        <v>6</v>
      </c>
      <c r="I16" s="24"/>
      <c r="J16" s="151" t="s">
        <v>102</v>
      </c>
      <c r="K16" s="70">
        <v>120</v>
      </c>
      <c r="L16" s="13" t="s">
        <v>15</v>
      </c>
      <c r="M16" s="160">
        <f>IF(SUM(AB16:AJ17)&gt;0,0,INDEX($D$8:$D$110,MATCH(R16,$B$8:$B$110,0),1)+INDEX($D$8:$D$110,MATCH(V16,$B$8:$B$110,0),1)+INDEX($D$8:$D$110,MATCH(R17,$B$8:$B$110,0),1)+INDEX($D$8:$D$110,MATCH(V17,$B$8:$B$110,0),1))</f>
        <v>0</v>
      </c>
      <c r="N16" s="13">
        <f t="shared" si="1"/>
        <v>0</v>
      </c>
      <c r="O16" s="13" t="str">
        <f t="shared" si="2"/>
        <v/>
      </c>
      <c r="P16" s="13" t="str">
        <f t="shared" si="3"/>
        <v/>
      </c>
      <c r="Q16" s="13">
        <f t="shared" si="4"/>
        <v>0</v>
      </c>
      <c r="R16" s="9"/>
      <c r="S16" s="13" t="str">
        <f t="shared" si="5"/>
        <v/>
      </c>
      <c r="T16" s="13" t="str">
        <f t="shared" si="6"/>
        <v/>
      </c>
      <c r="U16" s="13">
        <f t="shared" si="0"/>
        <v>0</v>
      </c>
      <c r="V16" s="9"/>
      <c r="W16" s="163" t="str">
        <f>CONCATENATE(IF(COUNTIF($B$8:$B$105,R16)&gt;0,INDEX($C$8:$C$105,MATCH(R16,$B$8:$B$105,0),1),""),"  /  ",IF(COUNTIF($B$8:$B$105,V16)&gt;0,INDEX($C$8:$C$105,MATCH(V16,$B$8:$B$105,0),1),""),"  /  ",IF(COUNTIF($B$8:$B$105,R17)&gt;0,INDEX($C$8:$C$105,MATCH(R17,$B$8:$B$105,0),1),""),"  /  ",IF(COUNTIF($B$8:$B$105,V17)&gt;0,INDEX($C$8:$C$105,MATCH(V17,$B$8:$B$105,0),1),""))</f>
        <v xml:space="preserve">  /    /    /  </v>
      </c>
      <c r="X16" s="12">
        <f t="shared" si="7"/>
        <v>0</v>
      </c>
      <c r="Y16" s="12">
        <f t="shared" ref="Y16:Y39" si="16">IF(X16&gt;0,1,0)</f>
        <v>0</v>
      </c>
      <c r="AB16" s="12">
        <f t="shared" si="8"/>
        <v>0</v>
      </c>
      <c r="AC16" s="12">
        <f t="shared" si="9"/>
        <v>0</v>
      </c>
      <c r="AD16" s="12">
        <f t="shared" si="10"/>
        <v>0</v>
      </c>
      <c r="AE16" s="12">
        <f t="shared" si="11"/>
        <v>0</v>
      </c>
      <c r="AG16" s="12">
        <f t="shared" si="12"/>
        <v>0</v>
      </c>
      <c r="AH16" s="12">
        <f t="shared" si="13"/>
        <v>0</v>
      </c>
      <c r="AI16" s="12">
        <f t="shared" si="14"/>
        <v>0</v>
      </c>
      <c r="AJ16" s="12">
        <f t="shared" ref="AJ16:AJ39" si="17">IF(U16&gt;0,IF(AND(T16&lt;&gt;"G",T16&lt;&gt;"H",T16&lt;&gt;"N",INDEX($G$8:$G$107,MATCH(V16,$B$8:$B$107,0),1)&lt;&gt;"S"),1,0),0)</f>
        <v>0</v>
      </c>
      <c r="AK16" s="44">
        <f t="shared" ref="AK16" si="18">IF(AND(SUM(AB16:AJ16)=0,R16&gt;0,V16&gt;0,R17&gt;0,V17&gt;0,OR(M16&lt;K16,M16&gt;K17)),1,0)</f>
        <v>0</v>
      </c>
      <c r="AL16" s="44">
        <f t="shared" ref="AL16" si="19">IF(SUM(AB16:AJ16)&gt;0,0,IF(AND((IF(R16&gt;0,1,0)+IF(V16&gt;0,1,0)+IF(R17&gt;0,1,0)+IF(V17&gt;0,1,0))&gt;0,(IF(R16&gt;0,1,0)+IF(V16&gt;0,1,0)+IF(R17&gt;0,1,0)+IF(V17&gt;0,1,0))&lt;4),1,0))</f>
        <v>0</v>
      </c>
      <c r="AM16" s="12">
        <f t="shared" si="15"/>
        <v>0</v>
      </c>
    </row>
    <row r="17" spans="2:39" ht="14.25" customHeight="1" x14ac:dyDescent="0.25">
      <c r="B17" s="24" t="str">
        <f>IF($H17=7,Inscrição!B21,"")</f>
        <v/>
      </c>
      <c r="C17" s="46" t="str">
        <f>IF($H17=7,Inscrição!C21,"")</f>
        <v/>
      </c>
      <c r="D17" s="24" t="str">
        <f>IF($H17=7,Inscrição!F21,"")</f>
        <v/>
      </c>
      <c r="E17" s="24" t="str">
        <f>IF($H17=7,Inscrição!D21,"")</f>
        <v/>
      </c>
      <c r="F17" s="24" t="str">
        <f>IF($H17=7,Inscrição!G21,"")</f>
        <v/>
      </c>
      <c r="G17" s="24" t="str">
        <f>IF($H17=7,Inscrição!J21,"")</f>
        <v/>
      </c>
      <c r="H17" s="24">
        <f>Inscrição!K21</f>
        <v>6</v>
      </c>
      <c r="I17" s="24"/>
      <c r="J17" s="151"/>
      <c r="K17" s="70">
        <v>139</v>
      </c>
      <c r="L17" s="13" t="s">
        <v>15</v>
      </c>
      <c r="M17" s="160"/>
      <c r="N17" s="13">
        <f t="shared" si="1"/>
        <v>0</v>
      </c>
      <c r="O17" s="13" t="str">
        <f t="shared" si="2"/>
        <v/>
      </c>
      <c r="P17" s="13" t="str">
        <f t="shared" si="3"/>
        <v/>
      </c>
      <c r="Q17" s="13">
        <f t="shared" si="4"/>
        <v>0</v>
      </c>
      <c r="R17" s="9"/>
      <c r="S17" s="13" t="str">
        <f t="shared" si="5"/>
        <v/>
      </c>
      <c r="T17" s="13" t="str">
        <f t="shared" si="6"/>
        <v/>
      </c>
      <c r="U17" s="13">
        <f t="shared" si="0"/>
        <v>0</v>
      </c>
      <c r="V17" s="9"/>
      <c r="W17" s="163"/>
      <c r="X17" s="12">
        <f t="shared" si="7"/>
        <v>0</v>
      </c>
      <c r="Y17" s="12">
        <f t="shared" si="16"/>
        <v>0</v>
      </c>
      <c r="AB17" s="12">
        <f t="shared" si="8"/>
        <v>0</v>
      </c>
      <c r="AC17" s="12">
        <f t="shared" si="9"/>
        <v>0</v>
      </c>
      <c r="AD17" s="12">
        <f t="shared" si="10"/>
        <v>0</v>
      </c>
      <c r="AE17" s="12">
        <f t="shared" si="11"/>
        <v>0</v>
      </c>
      <c r="AG17" s="12">
        <f t="shared" si="12"/>
        <v>0</v>
      </c>
      <c r="AH17" s="12">
        <f t="shared" si="13"/>
        <v>0</v>
      </c>
      <c r="AI17" s="12">
        <f t="shared" si="14"/>
        <v>0</v>
      </c>
      <c r="AJ17" s="12">
        <f t="shared" si="17"/>
        <v>0</v>
      </c>
      <c r="AK17" s="44">
        <f t="shared" ref="AK17" si="20">AK16</f>
        <v>0</v>
      </c>
      <c r="AL17" s="44">
        <f t="shared" ref="AL17" si="21">AL16</f>
        <v>0</v>
      </c>
      <c r="AM17" s="12">
        <f t="shared" si="15"/>
        <v>0</v>
      </c>
    </row>
    <row r="18" spans="2:39" ht="14.25" customHeight="1" x14ac:dyDescent="0.25">
      <c r="B18" s="24" t="str">
        <f>IF($H18=7,Inscrição!B22,"")</f>
        <v/>
      </c>
      <c r="C18" s="46" t="str">
        <f>IF($H18=7,Inscrição!C22,"")</f>
        <v/>
      </c>
      <c r="D18" s="24" t="str">
        <f>IF($H18=7,Inscrição!F22,"")</f>
        <v/>
      </c>
      <c r="E18" s="24" t="str">
        <f>IF($H18=7,Inscrição!D22,"")</f>
        <v/>
      </c>
      <c r="F18" s="24" t="str">
        <f>IF($H18=7,Inscrição!G22,"")</f>
        <v/>
      </c>
      <c r="G18" s="24" t="str">
        <f>IF($H18=7,Inscrição!J22,"")</f>
        <v/>
      </c>
      <c r="H18" s="24">
        <f>Inscrição!K22</f>
        <v>6</v>
      </c>
      <c r="I18" s="24"/>
      <c r="J18" s="155" t="s">
        <v>103</v>
      </c>
      <c r="K18" s="69">
        <v>140</v>
      </c>
      <c r="L18" s="13" t="s">
        <v>15</v>
      </c>
      <c r="M18" s="157">
        <f t="shared" ref="M18" si="22">IF(SUM(AB18:AJ19)&gt;0,0,INDEX($D$8:$D$110,MATCH(R18,$B$8:$B$110,0),1)+INDEX($D$8:$D$110,MATCH(V18,$B$8:$B$110,0),1)+INDEX($D$8:$D$110,MATCH(R19,$B$8:$B$110,0),1)+INDEX($D$8:$D$110,MATCH(V19,$B$8:$B$110,0),1))</f>
        <v>0</v>
      </c>
      <c r="N18" s="13">
        <f t="shared" si="1"/>
        <v>0</v>
      </c>
      <c r="O18" s="13" t="str">
        <f t="shared" si="2"/>
        <v/>
      </c>
      <c r="P18" s="13" t="str">
        <f t="shared" si="3"/>
        <v/>
      </c>
      <c r="Q18" s="13">
        <f t="shared" si="4"/>
        <v>0</v>
      </c>
      <c r="R18" s="6"/>
      <c r="S18" s="13" t="str">
        <f t="shared" si="5"/>
        <v/>
      </c>
      <c r="T18" s="13" t="str">
        <f t="shared" si="6"/>
        <v/>
      </c>
      <c r="U18" s="13">
        <f t="shared" si="0"/>
        <v>0</v>
      </c>
      <c r="V18" s="6"/>
      <c r="W18" s="158" t="str">
        <f t="shared" ref="W18" si="23">CONCATENATE(IF(COUNTIF($B$8:$B$105,R18)&gt;0,INDEX($C$8:$C$105,MATCH(R18,$B$8:$B$105,0),1),""),"  /  ",IF(COUNTIF($B$8:$B$105,V18)&gt;0,INDEX($C$8:$C$105,MATCH(V18,$B$8:$B$105,0),1),""),"  /  ",IF(COUNTIF($B$8:$B$105,R19)&gt;0,INDEX($C$8:$C$105,MATCH(R19,$B$8:$B$105,0),1),""),"  /  ",IF(COUNTIF($B$8:$B$105,V19)&gt;0,INDEX($C$8:$C$105,MATCH(V19,$B$8:$B$105,0),1),""))</f>
        <v xml:space="preserve">  /    /    /  </v>
      </c>
      <c r="X18" s="12">
        <f t="shared" si="7"/>
        <v>0</v>
      </c>
      <c r="Y18" s="12">
        <f t="shared" si="16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12">
        <f t="shared" si="11"/>
        <v>0</v>
      </c>
      <c r="AG18" s="12">
        <f t="shared" si="12"/>
        <v>0</v>
      </c>
      <c r="AH18" s="12">
        <f t="shared" si="13"/>
        <v>0</v>
      </c>
      <c r="AI18" s="12">
        <f t="shared" si="14"/>
        <v>0</v>
      </c>
      <c r="AJ18" s="12">
        <f t="shared" si="17"/>
        <v>0</v>
      </c>
      <c r="AK18" s="44">
        <f t="shared" ref="AK18" si="24">IF(AND(SUM(AB18:AJ18)=0,R18&gt;0,V18&gt;0,R19&gt;0,V19&gt;0,OR(M18&lt;K18,M18&gt;K19)),1,0)</f>
        <v>0</v>
      </c>
      <c r="AL18" s="44">
        <f t="shared" ref="AL18" si="25">IF(SUM(AB18:AJ18)&gt;0,0,IF(AND((IF(R18&gt;0,1,0)+IF(V18&gt;0,1,0)+IF(R19&gt;0,1,0)+IF(V19&gt;0,1,0))&gt;0,(IF(R18&gt;0,1,0)+IF(V18&gt;0,1,0)+IF(R19&gt;0,1,0)+IF(V19&gt;0,1,0))&lt;4),1,0))</f>
        <v>0</v>
      </c>
      <c r="AM18" s="12">
        <f t="shared" si="15"/>
        <v>0</v>
      </c>
    </row>
    <row r="19" spans="2:39" ht="14.25" customHeight="1" x14ac:dyDescent="0.25">
      <c r="B19" s="24" t="str">
        <f>IF($H19=7,Inscrição!B23,"")</f>
        <v/>
      </c>
      <c r="C19" s="46" t="str">
        <f>IF($H19=7,Inscrição!C23,"")</f>
        <v/>
      </c>
      <c r="D19" s="24" t="str">
        <f>IF($H19=7,Inscrição!F23,"")</f>
        <v/>
      </c>
      <c r="E19" s="24" t="str">
        <f>IF($H19=7,Inscrição!D23,"")</f>
        <v/>
      </c>
      <c r="F19" s="24" t="str">
        <f>IF($H19=7,Inscrição!G23,"")</f>
        <v/>
      </c>
      <c r="G19" s="24" t="str">
        <f>IF($H19=7,Inscrição!J23,"")</f>
        <v/>
      </c>
      <c r="H19" s="24">
        <f>Inscrição!K23</f>
        <v>6</v>
      </c>
      <c r="I19" s="24"/>
      <c r="J19" s="155"/>
      <c r="K19" s="69">
        <v>159</v>
      </c>
      <c r="L19" s="13" t="s">
        <v>15</v>
      </c>
      <c r="M19" s="157"/>
      <c r="N19" s="13">
        <f t="shared" si="1"/>
        <v>0</v>
      </c>
      <c r="O19" s="13" t="str">
        <f t="shared" si="2"/>
        <v/>
      </c>
      <c r="P19" s="13" t="str">
        <f t="shared" si="3"/>
        <v/>
      </c>
      <c r="Q19" s="13">
        <f t="shared" si="4"/>
        <v>0</v>
      </c>
      <c r="R19" s="6"/>
      <c r="S19" s="13" t="str">
        <f t="shared" si="5"/>
        <v/>
      </c>
      <c r="T19" s="13" t="str">
        <f t="shared" si="6"/>
        <v/>
      </c>
      <c r="U19" s="13">
        <f t="shared" si="0"/>
        <v>0</v>
      </c>
      <c r="V19" s="6"/>
      <c r="W19" s="158"/>
      <c r="X19" s="12">
        <f t="shared" si="7"/>
        <v>0</v>
      </c>
      <c r="Y19" s="12">
        <f t="shared" si="16"/>
        <v>0</v>
      </c>
      <c r="AB19" s="12">
        <f t="shared" si="8"/>
        <v>0</v>
      </c>
      <c r="AC19" s="12">
        <f t="shared" si="9"/>
        <v>0</v>
      </c>
      <c r="AD19" s="12">
        <f t="shared" si="10"/>
        <v>0</v>
      </c>
      <c r="AE19" s="12">
        <f t="shared" si="11"/>
        <v>0</v>
      </c>
      <c r="AG19" s="12">
        <f t="shared" si="12"/>
        <v>0</v>
      </c>
      <c r="AH19" s="12">
        <f t="shared" si="13"/>
        <v>0</v>
      </c>
      <c r="AI19" s="12">
        <f t="shared" si="14"/>
        <v>0</v>
      </c>
      <c r="AJ19" s="12">
        <f t="shared" si="17"/>
        <v>0</v>
      </c>
      <c r="AK19" s="44">
        <f t="shared" ref="AK19" si="26">AK18</f>
        <v>0</v>
      </c>
      <c r="AL19" s="44">
        <f t="shared" ref="AL19" si="27">AL18</f>
        <v>0</v>
      </c>
      <c r="AM19" s="12">
        <f t="shared" si="15"/>
        <v>0</v>
      </c>
    </row>
    <row r="20" spans="2:39" ht="14.25" customHeight="1" x14ac:dyDescent="0.25">
      <c r="B20" s="24" t="str">
        <f>IF($H20=7,Inscrição!B24,"")</f>
        <v/>
      </c>
      <c r="C20" s="46" t="str">
        <f>IF($H20=7,Inscrição!C24,"")</f>
        <v/>
      </c>
      <c r="D20" s="24" t="str">
        <f>IF($H20=7,Inscrição!F24,"")</f>
        <v/>
      </c>
      <c r="E20" s="24" t="str">
        <f>IF($H20=7,Inscrição!D24,"")</f>
        <v/>
      </c>
      <c r="F20" s="24" t="str">
        <f>IF($H20=7,Inscrição!G24,"")</f>
        <v/>
      </c>
      <c r="G20" s="24" t="str">
        <f>IF($H20=7,Inscrição!J24,"")</f>
        <v/>
      </c>
      <c r="H20" s="24">
        <f>Inscrição!K24</f>
        <v>6</v>
      </c>
      <c r="I20" s="24"/>
      <c r="J20" s="151" t="s">
        <v>104</v>
      </c>
      <c r="K20" s="70">
        <v>160</v>
      </c>
      <c r="L20" s="13" t="s">
        <v>15</v>
      </c>
      <c r="M20" s="160">
        <f t="shared" ref="M20" si="28">IF(SUM(AB20:AJ21)&gt;0,0,INDEX($D$8:$D$110,MATCH(R20,$B$8:$B$110,0),1)+INDEX($D$8:$D$110,MATCH(V20,$B$8:$B$110,0),1)+INDEX($D$8:$D$110,MATCH(R21,$B$8:$B$110,0),1)+INDEX($D$8:$D$110,MATCH(V21,$B$8:$B$110,0),1))</f>
        <v>0</v>
      </c>
      <c r="N20" s="13">
        <f t="shared" si="1"/>
        <v>0</v>
      </c>
      <c r="O20" s="13" t="str">
        <f t="shared" si="2"/>
        <v/>
      </c>
      <c r="P20" s="13" t="str">
        <f t="shared" si="3"/>
        <v/>
      </c>
      <c r="Q20" s="13">
        <f t="shared" si="4"/>
        <v>0</v>
      </c>
      <c r="R20" s="9"/>
      <c r="S20" s="13" t="str">
        <f t="shared" si="5"/>
        <v/>
      </c>
      <c r="T20" s="13" t="str">
        <f t="shared" si="6"/>
        <v/>
      </c>
      <c r="U20" s="13">
        <f t="shared" si="0"/>
        <v>0</v>
      </c>
      <c r="V20" s="9"/>
      <c r="W20" s="163" t="str">
        <f t="shared" ref="W20" si="29">CONCATENATE(IF(COUNTIF($B$8:$B$105,R20)&gt;0,INDEX($C$8:$C$105,MATCH(R20,$B$8:$B$105,0),1),""),"  /  ",IF(COUNTIF($B$8:$B$105,V20)&gt;0,INDEX($C$8:$C$105,MATCH(V20,$B$8:$B$105,0),1),""),"  /  ",IF(COUNTIF($B$8:$B$105,R21)&gt;0,INDEX($C$8:$C$105,MATCH(R21,$B$8:$B$105,0),1),""),"  /  ",IF(COUNTIF($B$8:$B$105,V21)&gt;0,INDEX($C$8:$C$105,MATCH(V21,$B$8:$B$105,0),1),""))</f>
        <v xml:space="preserve">  /    /    /  </v>
      </c>
      <c r="X20" s="12">
        <f t="shared" si="7"/>
        <v>0</v>
      </c>
      <c r="Y20" s="12">
        <f t="shared" si="16"/>
        <v>0</v>
      </c>
      <c r="AB20" s="12">
        <f t="shared" si="8"/>
        <v>0</v>
      </c>
      <c r="AC20" s="12">
        <f t="shared" si="9"/>
        <v>0</v>
      </c>
      <c r="AD20" s="12">
        <f t="shared" si="10"/>
        <v>0</v>
      </c>
      <c r="AE20" s="12">
        <f t="shared" si="11"/>
        <v>0</v>
      </c>
      <c r="AG20" s="12">
        <f t="shared" si="12"/>
        <v>0</v>
      </c>
      <c r="AH20" s="12">
        <f t="shared" si="13"/>
        <v>0</v>
      </c>
      <c r="AI20" s="12">
        <f t="shared" si="14"/>
        <v>0</v>
      </c>
      <c r="AJ20" s="12">
        <f t="shared" si="17"/>
        <v>0</v>
      </c>
      <c r="AK20" s="44">
        <f t="shared" ref="AK20" si="30">IF(AND(SUM(AB20:AJ20)=0,R20&gt;0,V20&gt;0,R21&gt;0,V21&gt;0,OR(M20&lt;K20,M20&gt;K21)),1,0)</f>
        <v>0</v>
      </c>
      <c r="AL20" s="44">
        <f t="shared" ref="AL20" si="31">IF(SUM(AB20:AJ20)&gt;0,0,IF(AND((IF(R20&gt;0,1,0)+IF(V20&gt;0,1,0)+IF(R21&gt;0,1,0)+IF(V21&gt;0,1,0))&gt;0,(IF(R20&gt;0,1,0)+IF(V20&gt;0,1,0)+IF(R21&gt;0,1,0)+IF(V21&gt;0,1,0))&lt;4),1,0))</f>
        <v>0</v>
      </c>
      <c r="AM20" s="12">
        <f t="shared" si="15"/>
        <v>0</v>
      </c>
    </row>
    <row r="21" spans="2:39" ht="14.25" customHeight="1" x14ac:dyDescent="0.25">
      <c r="B21" s="24" t="str">
        <f>IF($H21=7,Inscrição!B25,"")</f>
        <v/>
      </c>
      <c r="C21" s="46" t="str">
        <f>IF($H21=7,Inscrição!C25,"")</f>
        <v/>
      </c>
      <c r="D21" s="24" t="str">
        <f>IF($H21=7,Inscrição!F25,"")</f>
        <v/>
      </c>
      <c r="E21" s="24" t="str">
        <f>IF($H21=7,Inscrição!D25,"")</f>
        <v/>
      </c>
      <c r="F21" s="24" t="str">
        <f>IF($H21=7,Inscrição!G25,"")</f>
        <v/>
      </c>
      <c r="G21" s="24" t="str">
        <f>IF($H21=7,Inscrição!J25,"")</f>
        <v/>
      </c>
      <c r="H21" s="24">
        <f>Inscrição!K25</f>
        <v>6</v>
      </c>
      <c r="I21" s="24"/>
      <c r="J21" s="151"/>
      <c r="K21" s="70">
        <v>179</v>
      </c>
      <c r="L21" s="13" t="s">
        <v>15</v>
      </c>
      <c r="M21" s="160"/>
      <c r="N21" s="13">
        <f t="shared" si="1"/>
        <v>0</v>
      </c>
      <c r="O21" s="13" t="str">
        <f t="shared" si="2"/>
        <v/>
      </c>
      <c r="P21" s="13" t="str">
        <f t="shared" si="3"/>
        <v/>
      </c>
      <c r="Q21" s="13">
        <f t="shared" si="4"/>
        <v>0</v>
      </c>
      <c r="R21" s="9"/>
      <c r="S21" s="13" t="str">
        <f t="shared" si="5"/>
        <v/>
      </c>
      <c r="T21" s="13" t="str">
        <f t="shared" si="6"/>
        <v/>
      </c>
      <c r="U21" s="13">
        <f t="shared" si="0"/>
        <v>0</v>
      </c>
      <c r="V21" s="9"/>
      <c r="W21" s="163"/>
      <c r="X21" s="12">
        <f t="shared" si="7"/>
        <v>0</v>
      </c>
      <c r="Y21" s="12">
        <f t="shared" si="16"/>
        <v>0</v>
      </c>
      <c r="AB21" s="12">
        <f t="shared" si="8"/>
        <v>0</v>
      </c>
      <c r="AC21" s="12">
        <f t="shared" si="9"/>
        <v>0</v>
      </c>
      <c r="AD21" s="12">
        <f t="shared" si="10"/>
        <v>0</v>
      </c>
      <c r="AE21" s="12">
        <f t="shared" si="11"/>
        <v>0</v>
      </c>
      <c r="AG21" s="12">
        <f t="shared" si="12"/>
        <v>0</v>
      </c>
      <c r="AH21" s="12">
        <f t="shared" si="13"/>
        <v>0</v>
      </c>
      <c r="AI21" s="12">
        <f t="shared" si="14"/>
        <v>0</v>
      </c>
      <c r="AJ21" s="12">
        <f t="shared" si="17"/>
        <v>0</v>
      </c>
      <c r="AK21" s="44">
        <f t="shared" ref="AK21" si="32">AK20</f>
        <v>0</v>
      </c>
      <c r="AL21" s="44">
        <f t="shared" ref="AL21" si="33">AL20</f>
        <v>0</v>
      </c>
      <c r="AM21" s="12">
        <f t="shared" si="15"/>
        <v>0</v>
      </c>
    </row>
    <row r="22" spans="2:39" ht="14.25" customHeight="1" x14ac:dyDescent="0.25">
      <c r="B22" s="24" t="str">
        <f>IF($H22=7,Inscrição!B26,"")</f>
        <v/>
      </c>
      <c r="C22" s="46" t="str">
        <f>IF($H22=7,Inscrição!C26,"")</f>
        <v/>
      </c>
      <c r="D22" s="24" t="str">
        <f>IF($H22=7,Inscrição!F26,"")</f>
        <v/>
      </c>
      <c r="E22" s="24" t="str">
        <f>IF($H22=7,Inscrição!D26,"")</f>
        <v/>
      </c>
      <c r="F22" s="24" t="str">
        <f>IF($H22=7,Inscrição!G26,"")</f>
        <v/>
      </c>
      <c r="G22" s="24" t="str">
        <f>IF($H22=7,Inscrição!J26,"")</f>
        <v/>
      </c>
      <c r="H22" s="24">
        <f>Inscrição!K26</f>
        <v>6</v>
      </c>
      <c r="I22" s="24"/>
      <c r="J22" s="155" t="s">
        <v>105</v>
      </c>
      <c r="K22" s="69">
        <v>180</v>
      </c>
      <c r="L22" s="13" t="s">
        <v>15</v>
      </c>
      <c r="M22" s="157">
        <f t="shared" ref="M22" si="34">IF(SUM(AB22:AJ23)&gt;0,0,INDEX($D$8:$D$110,MATCH(R22,$B$8:$B$110,0),1)+INDEX($D$8:$D$110,MATCH(V22,$B$8:$B$110,0),1)+INDEX($D$8:$D$110,MATCH(R23,$B$8:$B$110,0),1)+INDEX($D$8:$D$110,MATCH(V23,$B$8:$B$110,0),1))</f>
        <v>0</v>
      </c>
      <c r="N22" s="13">
        <f t="shared" si="1"/>
        <v>0</v>
      </c>
      <c r="O22" s="13" t="str">
        <f t="shared" si="2"/>
        <v/>
      </c>
      <c r="P22" s="13" t="str">
        <f t="shared" si="3"/>
        <v/>
      </c>
      <c r="Q22" s="13">
        <f t="shared" si="4"/>
        <v>0</v>
      </c>
      <c r="R22" s="6"/>
      <c r="S22" s="13" t="str">
        <f t="shared" si="5"/>
        <v/>
      </c>
      <c r="T22" s="13" t="str">
        <f t="shared" si="6"/>
        <v/>
      </c>
      <c r="U22" s="13">
        <f t="shared" si="0"/>
        <v>0</v>
      </c>
      <c r="V22" s="6"/>
      <c r="W22" s="158" t="str">
        <f t="shared" ref="W22" si="35">CONCATENATE(IF(COUNTIF($B$8:$B$105,R22)&gt;0,INDEX($C$8:$C$105,MATCH(R22,$B$8:$B$105,0),1),""),"  /  ",IF(COUNTIF($B$8:$B$105,V22)&gt;0,INDEX($C$8:$C$105,MATCH(V22,$B$8:$B$105,0),1),""),"  /  ",IF(COUNTIF($B$8:$B$105,R23)&gt;0,INDEX($C$8:$C$105,MATCH(R23,$B$8:$B$105,0),1),""),"  /  ",IF(COUNTIF($B$8:$B$105,V23)&gt;0,INDEX($C$8:$C$105,MATCH(V23,$B$8:$B$105,0),1),""))</f>
        <v xml:space="preserve">  /    /    /  </v>
      </c>
      <c r="X22" s="12">
        <f t="shared" si="7"/>
        <v>0</v>
      </c>
      <c r="Y22" s="12">
        <f t="shared" si="16"/>
        <v>0</v>
      </c>
      <c r="AB22" s="12">
        <f t="shared" si="8"/>
        <v>0</v>
      </c>
      <c r="AC22" s="12">
        <f t="shared" si="9"/>
        <v>0</v>
      </c>
      <c r="AD22" s="12">
        <f t="shared" si="10"/>
        <v>0</v>
      </c>
      <c r="AE22" s="12">
        <f t="shared" si="11"/>
        <v>0</v>
      </c>
      <c r="AG22" s="12">
        <f t="shared" si="12"/>
        <v>0</v>
      </c>
      <c r="AH22" s="12">
        <f t="shared" si="13"/>
        <v>0</v>
      </c>
      <c r="AI22" s="12">
        <f t="shared" si="14"/>
        <v>0</v>
      </c>
      <c r="AJ22" s="12">
        <f t="shared" si="17"/>
        <v>0</v>
      </c>
      <c r="AK22" s="44">
        <f t="shared" ref="AK22" si="36">IF(AND(SUM(AB22:AJ22)=0,R22&gt;0,V22&gt;0,R23&gt;0,V23&gt;0,OR(M22&lt;K22,M22&gt;K23)),1,0)</f>
        <v>0</v>
      </c>
      <c r="AL22" s="44">
        <f t="shared" ref="AL22" si="37">IF(SUM(AB22:AJ22)&gt;0,0,IF(AND((IF(R22&gt;0,1,0)+IF(V22&gt;0,1,0)+IF(R23&gt;0,1,0)+IF(V23&gt;0,1,0))&gt;0,(IF(R22&gt;0,1,0)+IF(V22&gt;0,1,0)+IF(R23&gt;0,1,0)+IF(V23&gt;0,1,0))&lt;4),1,0))</f>
        <v>0</v>
      </c>
      <c r="AM22" s="12">
        <f t="shared" si="15"/>
        <v>0</v>
      </c>
    </row>
    <row r="23" spans="2:39" ht="14.25" customHeight="1" x14ac:dyDescent="0.25">
      <c r="B23" s="24" t="str">
        <f>IF($H23=7,Inscrição!B27,"")</f>
        <v/>
      </c>
      <c r="C23" s="46" t="str">
        <f>IF($H23=7,Inscrição!C27,"")</f>
        <v/>
      </c>
      <c r="D23" s="24" t="str">
        <f>IF($H23=7,Inscrição!F27,"")</f>
        <v/>
      </c>
      <c r="E23" s="24" t="str">
        <f>IF($H23=7,Inscrição!D27,"")</f>
        <v/>
      </c>
      <c r="F23" s="24" t="str">
        <f>IF($H23=7,Inscrição!G27,"")</f>
        <v/>
      </c>
      <c r="G23" s="24" t="str">
        <f>IF($H23=7,Inscrição!J27,"")</f>
        <v/>
      </c>
      <c r="H23" s="24">
        <f>Inscrição!K27</f>
        <v>6</v>
      </c>
      <c r="I23" s="24"/>
      <c r="J23" s="155"/>
      <c r="K23" s="69">
        <v>199</v>
      </c>
      <c r="L23" s="13" t="s">
        <v>15</v>
      </c>
      <c r="M23" s="157"/>
      <c r="N23" s="13">
        <f t="shared" si="1"/>
        <v>0</v>
      </c>
      <c r="O23" s="13" t="str">
        <f t="shared" si="2"/>
        <v/>
      </c>
      <c r="P23" s="13" t="str">
        <f t="shared" si="3"/>
        <v/>
      </c>
      <c r="Q23" s="13">
        <f t="shared" si="4"/>
        <v>0</v>
      </c>
      <c r="R23" s="6"/>
      <c r="S23" s="13" t="str">
        <f t="shared" si="5"/>
        <v/>
      </c>
      <c r="T23" s="13" t="str">
        <f t="shared" si="6"/>
        <v/>
      </c>
      <c r="U23" s="13">
        <f t="shared" si="0"/>
        <v>0</v>
      </c>
      <c r="V23" s="6"/>
      <c r="W23" s="158"/>
      <c r="X23" s="12">
        <f t="shared" si="7"/>
        <v>0</v>
      </c>
      <c r="Y23" s="12">
        <f t="shared" si="16"/>
        <v>0</v>
      </c>
      <c r="AB23" s="12">
        <f t="shared" si="8"/>
        <v>0</v>
      </c>
      <c r="AC23" s="12">
        <f t="shared" si="9"/>
        <v>0</v>
      </c>
      <c r="AD23" s="12">
        <f t="shared" si="10"/>
        <v>0</v>
      </c>
      <c r="AE23" s="12">
        <f t="shared" si="11"/>
        <v>0</v>
      </c>
      <c r="AG23" s="12">
        <f t="shared" si="12"/>
        <v>0</v>
      </c>
      <c r="AH23" s="12">
        <f t="shared" si="13"/>
        <v>0</v>
      </c>
      <c r="AI23" s="12">
        <f t="shared" si="14"/>
        <v>0</v>
      </c>
      <c r="AJ23" s="12">
        <f t="shared" si="17"/>
        <v>0</v>
      </c>
      <c r="AK23" s="44">
        <f t="shared" ref="AK23" si="38">AK22</f>
        <v>0</v>
      </c>
      <c r="AL23" s="44">
        <f t="shared" ref="AL23" si="39">AL22</f>
        <v>0</v>
      </c>
      <c r="AM23" s="12">
        <f t="shared" si="15"/>
        <v>0</v>
      </c>
    </row>
    <row r="24" spans="2:39" ht="14.25" customHeight="1" x14ac:dyDescent="0.25">
      <c r="B24" s="24" t="str">
        <f>IF($H24=7,Inscrição!B28,"")</f>
        <v/>
      </c>
      <c r="C24" s="46" t="str">
        <f>IF($H24=7,Inscrição!C28,"")</f>
        <v/>
      </c>
      <c r="D24" s="24" t="str">
        <f>IF($H24=7,Inscrição!F28,"")</f>
        <v/>
      </c>
      <c r="E24" s="24" t="str">
        <f>IF($H24=7,Inscrição!D28,"")</f>
        <v/>
      </c>
      <c r="F24" s="24" t="str">
        <f>IF($H24=7,Inscrição!G28,"")</f>
        <v/>
      </c>
      <c r="G24" s="24" t="str">
        <f>IF($H24=7,Inscrição!J28,"")</f>
        <v/>
      </c>
      <c r="H24" s="24">
        <f>Inscrição!K28</f>
        <v>6</v>
      </c>
      <c r="I24" s="24"/>
      <c r="J24" s="151" t="s">
        <v>106</v>
      </c>
      <c r="K24" s="70">
        <v>200</v>
      </c>
      <c r="L24" s="13" t="s">
        <v>15</v>
      </c>
      <c r="M24" s="160">
        <f t="shared" ref="M24" si="40">IF(SUM(AB24:AJ25)&gt;0,0,INDEX($D$8:$D$110,MATCH(R24,$B$8:$B$110,0),1)+INDEX($D$8:$D$110,MATCH(V24,$B$8:$B$110,0),1)+INDEX($D$8:$D$110,MATCH(R25,$B$8:$B$110,0),1)+INDEX($D$8:$D$110,MATCH(V25,$B$8:$B$110,0),1))</f>
        <v>0</v>
      </c>
      <c r="N24" s="13">
        <f t="shared" si="1"/>
        <v>0</v>
      </c>
      <c r="O24" s="13" t="str">
        <f t="shared" si="2"/>
        <v/>
      </c>
      <c r="P24" s="13" t="str">
        <f t="shared" si="3"/>
        <v/>
      </c>
      <c r="Q24" s="13">
        <f t="shared" si="4"/>
        <v>0</v>
      </c>
      <c r="R24" s="9"/>
      <c r="S24" s="13" t="str">
        <f t="shared" si="5"/>
        <v/>
      </c>
      <c r="T24" s="13" t="str">
        <f t="shared" si="6"/>
        <v/>
      </c>
      <c r="U24" s="13">
        <f t="shared" si="0"/>
        <v>0</v>
      </c>
      <c r="V24" s="9"/>
      <c r="W24" s="163" t="str">
        <f t="shared" ref="W24" si="41">CONCATENATE(IF(COUNTIF($B$8:$B$105,R24)&gt;0,INDEX($C$8:$C$105,MATCH(R24,$B$8:$B$105,0),1),""),"  /  ",IF(COUNTIF($B$8:$B$105,V24)&gt;0,INDEX($C$8:$C$105,MATCH(V24,$B$8:$B$105,0),1),""),"  /  ",IF(COUNTIF($B$8:$B$105,R25)&gt;0,INDEX($C$8:$C$105,MATCH(R25,$B$8:$B$105,0),1),""),"  /  ",IF(COUNTIF($B$8:$B$105,V25)&gt;0,INDEX($C$8:$C$105,MATCH(V25,$B$8:$B$105,0),1),""))</f>
        <v xml:space="preserve">  /    /    /  </v>
      </c>
      <c r="X24" s="12">
        <f t="shared" si="7"/>
        <v>0</v>
      </c>
      <c r="Y24" s="12">
        <f t="shared" si="16"/>
        <v>0</v>
      </c>
      <c r="AB24" s="12">
        <f t="shared" si="8"/>
        <v>0</v>
      </c>
      <c r="AC24" s="12">
        <f t="shared" si="9"/>
        <v>0</v>
      </c>
      <c r="AD24" s="12">
        <f t="shared" si="10"/>
        <v>0</v>
      </c>
      <c r="AE24" s="12">
        <f t="shared" si="11"/>
        <v>0</v>
      </c>
      <c r="AG24" s="12">
        <f t="shared" si="12"/>
        <v>0</v>
      </c>
      <c r="AH24" s="12">
        <f t="shared" si="13"/>
        <v>0</v>
      </c>
      <c r="AI24" s="12">
        <f t="shared" si="14"/>
        <v>0</v>
      </c>
      <c r="AJ24" s="12">
        <f t="shared" si="17"/>
        <v>0</v>
      </c>
      <c r="AK24" s="44">
        <f t="shared" ref="AK24" si="42">IF(AND(SUM(AB24:AJ24)=0,R24&gt;0,V24&gt;0,R25&gt;0,V25&gt;0,OR(M24&lt;K24,M24&gt;K25)),1,0)</f>
        <v>0</v>
      </c>
      <c r="AL24" s="44">
        <f t="shared" ref="AL24" si="43">IF(SUM(AB24:AJ24)&gt;0,0,IF(AND((IF(R24&gt;0,1,0)+IF(V24&gt;0,1,0)+IF(R25&gt;0,1,0)+IF(V25&gt;0,1,0))&gt;0,(IF(R24&gt;0,1,0)+IF(V24&gt;0,1,0)+IF(R25&gt;0,1,0)+IF(V25&gt;0,1,0))&lt;4),1,0))</f>
        <v>0</v>
      </c>
      <c r="AM24" s="12">
        <f t="shared" si="15"/>
        <v>0</v>
      </c>
    </row>
    <row r="25" spans="2:39" ht="14.25" customHeight="1" x14ac:dyDescent="0.25">
      <c r="B25" s="24" t="str">
        <f>IF($H25=7,Inscrição!B29,"")</f>
        <v/>
      </c>
      <c r="C25" s="46" t="str">
        <f>IF($H25=7,Inscrição!C29,"")</f>
        <v/>
      </c>
      <c r="D25" s="24" t="str">
        <f>IF($H25=7,Inscrição!F29,"")</f>
        <v/>
      </c>
      <c r="E25" s="24" t="str">
        <f>IF($H25=7,Inscrição!D29,"")</f>
        <v/>
      </c>
      <c r="F25" s="24" t="str">
        <f>IF($H25=7,Inscrição!G29,"")</f>
        <v/>
      </c>
      <c r="G25" s="24" t="str">
        <f>IF($H25=7,Inscrição!J29,"")</f>
        <v/>
      </c>
      <c r="H25" s="24">
        <f>Inscrição!K29</f>
        <v>6</v>
      </c>
      <c r="I25" s="24"/>
      <c r="J25" s="151"/>
      <c r="K25" s="70">
        <v>1000</v>
      </c>
      <c r="L25" s="13" t="s">
        <v>15</v>
      </c>
      <c r="M25" s="160"/>
      <c r="N25" s="13">
        <f t="shared" si="1"/>
        <v>0</v>
      </c>
      <c r="O25" s="13" t="str">
        <f t="shared" si="2"/>
        <v/>
      </c>
      <c r="P25" s="13" t="str">
        <f t="shared" si="3"/>
        <v/>
      </c>
      <c r="Q25" s="13">
        <f t="shared" si="4"/>
        <v>0</v>
      </c>
      <c r="R25" s="9"/>
      <c r="S25" s="13" t="str">
        <f t="shared" si="5"/>
        <v/>
      </c>
      <c r="T25" s="13" t="str">
        <f t="shared" si="6"/>
        <v/>
      </c>
      <c r="U25" s="13">
        <f t="shared" si="0"/>
        <v>0</v>
      </c>
      <c r="V25" s="9"/>
      <c r="W25" s="163"/>
      <c r="X25" s="12">
        <f t="shared" si="7"/>
        <v>0</v>
      </c>
      <c r="Y25" s="12">
        <f t="shared" si="16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12">
        <f t="shared" si="11"/>
        <v>0</v>
      </c>
      <c r="AG25" s="12">
        <f t="shared" si="12"/>
        <v>0</v>
      </c>
      <c r="AH25" s="12">
        <f t="shared" si="13"/>
        <v>0</v>
      </c>
      <c r="AI25" s="12">
        <f t="shared" si="14"/>
        <v>0</v>
      </c>
      <c r="AJ25" s="12">
        <f t="shared" si="17"/>
        <v>0</v>
      </c>
      <c r="AK25" s="44">
        <f t="shared" ref="AK25" si="44">AK24</f>
        <v>0</v>
      </c>
      <c r="AL25" s="44">
        <f t="shared" ref="AL25" si="45">AL24</f>
        <v>0</v>
      </c>
      <c r="AM25" s="12">
        <f t="shared" si="15"/>
        <v>0</v>
      </c>
    </row>
    <row r="26" spans="2:39" ht="14.25" customHeight="1" x14ac:dyDescent="0.25">
      <c r="B26" s="24" t="str">
        <f>IF($H26=7,Inscrição!B30,"")</f>
        <v/>
      </c>
      <c r="C26" s="46" t="str">
        <f>IF($H26=7,Inscrição!C30,"")</f>
        <v/>
      </c>
      <c r="D26" s="24" t="str">
        <f>IF($H26=7,Inscrição!F30,"")</f>
        <v/>
      </c>
      <c r="E26" s="24" t="str">
        <f>IF($H26=7,Inscrição!D30,"")</f>
        <v/>
      </c>
      <c r="F26" s="24" t="str">
        <f>IF($H26=7,Inscrição!G30,"")</f>
        <v/>
      </c>
      <c r="G26" s="24" t="str">
        <f>IF($H26=7,Inscrição!J30,"")</f>
        <v/>
      </c>
      <c r="H26" s="24">
        <f>Inscrição!K30</f>
        <v>6</v>
      </c>
      <c r="I26" s="24"/>
      <c r="J26" s="155" t="s">
        <v>107</v>
      </c>
      <c r="K26" s="69">
        <v>0</v>
      </c>
      <c r="L26" s="13" t="s">
        <v>18</v>
      </c>
      <c r="M26" s="157">
        <f t="shared" ref="M26" si="46">IF(SUM(AB26:AJ27)&gt;0,0,INDEX($D$8:$D$110,MATCH(R26,$B$8:$B$110,0),1)+INDEX($D$8:$D$110,MATCH(V26,$B$8:$B$110,0),1)+INDEX($D$8:$D$110,MATCH(R27,$B$8:$B$110,0),1)+INDEX($D$8:$D$110,MATCH(V27,$B$8:$B$110,0),1))</f>
        <v>0</v>
      </c>
      <c r="N26" s="13">
        <f t="shared" si="1"/>
        <v>0</v>
      </c>
      <c r="O26" s="13" t="str">
        <f t="shared" si="2"/>
        <v/>
      </c>
      <c r="P26" s="13" t="str">
        <f t="shared" si="3"/>
        <v/>
      </c>
      <c r="Q26" s="13">
        <f t="shared" si="4"/>
        <v>0</v>
      </c>
      <c r="R26" s="6"/>
      <c r="S26" s="13" t="str">
        <f t="shared" si="5"/>
        <v/>
      </c>
      <c r="T26" s="13" t="str">
        <f t="shared" si="6"/>
        <v/>
      </c>
      <c r="U26" s="13">
        <f t="shared" si="0"/>
        <v>0</v>
      </c>
      <c r="V26" s="6"/>
      <c r="W26" s="158" t="str">
        <f t="shared" ref="W26" si="47">CONCATENATE(IF(COUNTIF($B$8:$B$105,R26)&gt;0,INDEX($C$8:$C$105,MATCH(R26,$B$8:$B$105,0),1),""),"  /  ",IF(COUNTIF($B$8:$B$105,V26)&gt;0,INDEX($C$8:$C$105,MATCH(V26,$B$8:$B$105,0),1),""),"  /  ",IF(COUNTIF($B$8:$B$105,R27)&gt;0,INDEX($C$8:$C$105,MATCH(R27,$B$8:$B$105,0),1),""),"  /  ",IF(COUNTIF($B$8:$B$105,V27)&gt;0,INDEX($C$8:$C$105,MATCH(V27,$B$8:$B$105,0),1),""))</f>
        <v xml:space="preserve">  /    /    /  </v>
      </c>
      <c r="X26" s="12">
        <f t="shared" si="7"/>
        <v>0</v>
      </c>
      <c r="Y26" s="12">
        <f t="shared" si="16"/>
        <v>0</v>
      </c>
      <c r="AB26" s="12">
        <f t="shared" si="8"/>
        <v>0</v>
      </c>
      <c r="AC26" s="12">
        <f t="shared" si="9"/>
        <v>0</v>
      </c>
      <c r="AD26" s="12">
        <f t="shared" si="10"/>
        <v>0</v>
      </c>
      <c r="AE26" s="12">
        <f t="shared" si="11"/>
        <v>0</v>
      </c>
      <c r="AG26" s="12">
        <f t="shared" si="12"/>
        <v>0</v>
      </c>
      <c r="AH26" s="12">
        <f t="shared" si="13"/>
        <v>0</v>
      </c>
      <c r="AI26" s="12">
        <f t="shared" si="14"/>
        <v>0</v>
      </c>
      <c r="AJ26" s="12">
        <f t="shared" si="17"/>
        <v>0</v>
      </c>
      <c r="AK26" s="44">
        <f t="shared" ref="AK26" si="48">IF(AND(SUM(AB26:AJ26)=0,R26&gt;0,V26&gt;0,R27&gt;0,V27&gt;0,OR(M26&lt;K26,M26&gt;K27)),1,0)</f>
        <v>0</v>
      </c>
      <c r="AL26" s="44">
        <f t="shared" ref="AL26" si="49">IF(SUM(AB26:AJ26)&gt;0,0,IF(AND((IF(R26&gt;0,1,0)+IF(V26&gt;0,1,0)+IF(R27&gt;0,1,0)+IF(V27&gt;0,1,0))&gt;0,(IF(R26&gt;0,1,0)+IF(V26&gt;0,1,0)+IF(R27&gt;0,1,0)+IF(V27&gt;0,1,0))&lt;4),1,0))</f>
        <v>0</v>
      </c>
      <c r="AM26" s="12">
        <f t="shared" si="15"/>
        <v>0</v>
      </c>
    </row>
    <row r="27" spans="2:39" ht="14.25" customHeight="1" x14ac:dyDescent="0.25">
      <c r="B27" s="24" t="str">
        <f>IF($H27=7,Inscrição!B31,"")</f>
        <v/>
      </c>
      <c r="C27" s="46" t="str">
        <f>IF($H27=7,Inscrição!C31,"")</f>
        <v/>
      </c>
      <c r="D27" s="24" t="str">
        <f>IF($H27=7,Inscrição!F31,"")</f>
        <v/>
      </c>
      <c r="E27" s="24" t="str">
        <f>IF($H27=7,Inscrição!D31,"")</f>
        <v/>
      </c>
      <c r="F27" s="24" t="str">
        <f>IF($H27=7,Inscrição!G31,"")</f>
        <v/>
      </c>
      <c r="G27" s="24" t="str">
        <f>IF($H27=7,Inscrição!J31,"")</f>
        <v/>
      </c>
      <c r="H27" s="24">
        <f>Inscrição!K31</f>
        <v>6</v>
      </c>
      <c r="I27" s="24"/>
      <c r="J27" s="155"/>
      <c r="K27" s="69">
        <v>119</v>
      </c>
      <c r="L27" s="13" t="s">
        <v>18</v>
      </c>
      <c r="M27" s="157"/>
      <c r="N27" s="13">
        <f t="shared" si="1"/>
        <v>0</v>
      </c>
      <c r="O27" s="13" t="str">
        <f t="shared" si="2"/>
        <v/>
      </c>
      <c r="P27" s="13" t="str">
        <f t="shared" si="3"/>
        <v/>
      </c>
      <c r="Q27" s="13">
        <f t="shared" si="4"/>
        <v>0</v>
      </c>
      <c r="R27" s="6"/>
      <c r="S27" s="13" t="str">
        <f t="shared" si="5"/>
        <v/>
      </c>
      <c r="T27" s="13" t="str">
        <f t="shared" si="6"/>
        <v/>
      </c>
      <c r="U27" s="13">
        <f t="shared" si="0"/>
        <v>0</v>
      </c>
      <c r="V27" s="6"/>
      <c r="W27" s="158"/>
      <c r="X27" s="12">
        <f t="shared" si="7"/>
        <v>0</v>
      </c>
      <c r="Y27" s="12">
        <f t="shared" si="16"/>
        <v>0</v>
      </c>
      <c r="AB27" s="12">
        <f t="shared" si="8"/>
        <v>0</v>
      </c>
      <c r="AC27" s="12">
        <f t="shared" si="9"/>
        <v>0</v>
      </c>
      <c r="AD27" s="12">
        <f t="shared" si="10"/>
        <v>0</v>
      </c>
      <c r="AE27" s="12">
        <f t="shared" si="11"/>
        <v>0</v>
      </c>
      <c r="AG27" s="12">
        <f t="shared" si="12"/>
        <v>0</v>
      </c>
      <c r="AH27" s="12">
        <f t="shared" si="13"/>
        <v>0</v>
      </c>
      <c r="AI27" s="12">
        <f t="shared" si="14"/>
        <v>0</v>
      </c>
      <c r="AJ27" s="12">
        <f t="shared" si="17"/>
        <v>0</v>
      </c>
      <c r="AK27" s="44">
        <f t="shared" ref="AK27" si="50">AK26</f>
        <v>0</v>
      </c>
      <c r="AL27" s="44">
        <f t="shared" ref="AL27" si="51">AL26</f>
        <v>0</v>
      </c>
      <c r="AM27" s="12">
        <f t="shared" si="15"/>
        <v>0</v>
      </c>
    </row>
    <row r="28" spans="2:39" ht="14.25" customHeight="1" x14ac:dyDescent="0.25">
      <c r="B28" s="24" t="str">
        <f>IF($H28=7,Inscrição!B32,"")</f>
        <v/>
      </c>
      <c r="C28" s="46" t="str">
        <f>IF($H28=7,Inscrição!C32,"")</f>
        <v/>
      </c>
      <c r="D28" s="24" t="str">
        <f>IF($H28=7,Inscrição!F32,"")</f>
        <v/>
      </c>
      <c r="E28" s="24" t="str">
        <f>IF($H28=7,Inscrição!D32,"")</f>
        <v/>
      </c>
      <c r="F28" s="24" t="str">
        <f>IF($H28=7,Inscrição!G32,"")</f>
        <v/>
      </c>
      <c r="G28" s="24" t="str">
        <f>IF($H28=7,Inscrição!J32,"")</f>
        <v/>
      </c>
      <c r="H28" s="24">
        <f>Inscrição!K32</f>
        <v>6</v>
      </c>
      <c r="I28" s="24"/>
      <c r="J28" s="151" t="s">
        <v>108</v>
      </c>
      <c r="K28" s="70">
        <v>120</v>
      </c>
      <c r="L28" s="13" t="s">
        <v>18</v>
      </c>
      <c r="M28" s="160">
        <f t="shared" ref="M28" si="52">IF(SUM(AB28:AJ29)&gt;0,0,INDEX($D$8:$D$110,MATCH(R28,$B$8:$B$110,0),1)+INDEX($D$8:$D$110,MATCH(V28,$B$8:$B$110,0),1)+INDEX($D$8:$D$110,MATCH(R29,$B$8:$B$110,0),1)+INDEX($D$8:$D$110,MATCH(V29,$B$8:$B$110,0),1))</f>
        <v>0</v>
      </c>
      <c r="N28" s="13">
        <f t="shared" si="1"/>
        <v>0</v>
      </c>
      <c r="O28" s="13" t="str">
        <f t="shared" si="2"/>
        <v/>
      </c>
      <c r="P28" s="13" t="str">
        <f t="shared" si="3"/>
        <v/>
      </c>
      <c r="Q28" s="13">
        <f t="shared" si="4"/>
        <v>0</v>
      </c>
      <c r="R28" s="9"/>
      <c r="S28" s="13" t="str">
        <f t="shared" si="5"/>
        <v/>
      </c>
      <c r="T28" s="13" t="str">
        <f t="shared" si="6"/>
        <v/>
      </c>
      <c r="U28" s="13">
        <f t="shared" si="0"/>
        <v>0</v>
      </c>
      <c r="V28" s="9"/>
      <c r="W28" s="163" t="str">
        <f t="shared" ref="W28" si="53">CONCATENATE(IF(COUNTIF($B$8:$B$105,R28)&gt;0,INDEX($C$8:$C$105,MATCH(R28,$B$8:$B$105,0),1),""),"  /  ",IF(COUNTIF($B$8:$B$105,V28)&gt;0,INDEX($C$8:$C$105,MATCH(V28,$B$8:$B$105,0),1),""),"  /  ",IF(COUNTIF($B$8:$B$105,R29)&gt;0,INDEX($C$8:$C$105,MATCH(R29,$B$8:$B$105,0),1),""),"  /  ",IF(COUNTIF($B$8:$B$105,V29)&gt;0,INDEX($C$8:$C$105,MATCH(V29,$B$8:$B$105,0),1),""))</f>
        <v xml:space="preserve">  /    /    /  </v>
      </c>
      <c r="X28" s="12">
        <f t="shared" si="7"/>
        <v>0</v>
      </c>
      <c r="Y28" s="12">
        <f t="shared" si="16"/>
        <v>0</v>
      </c>
      <c r="AB28" s="12">
        <f t="shared" si="8"/>
        <v>0</v>
      </c>
      <c r="AC28" s="12">
        <f t="shared" si="9"/>
        <v>0</v>
      </c>
      <c r="AD28" s="12">
        <f t="shared" si="10"/>
        <v>0</v>
      </c>
      <c r="AE28" s="12">
        <f t="shared" si="11"/>
        <v>0</v>
      </c>
      <c r="AG28" s="12">
        <f t="shared" si="12"/>
        <v>0</v>
      </c>
      <c r="AH28" s="12">
        <f t="shared" si="13"/>
        <v>0</v>
      </c>
      <c r="AI28" s="12">
        <f t="shared" si="14"/>
        <v>0</v>
      </c>
      <c r="AJ28" s="12">
        <f t="shared" si="17"/>
        <v>0</v>
      </c>
      <c r="AK28" s="44">
        <f t="shared" ref="AK28" si="54">IF(AND(SUM(AB28:AJ28)=0,R28&gt;0,V28&gt;0,R29&gt;0,V29&gt;0,OR(M28&lt;K28,M28&gt;K29)),1,0)</f>
        <v>0</v>
      </c>
      <c r="AL28" s="44">
        <f t="shared" ref="AL28" si="55">IF(SUM(AB28:AJ28)&gt;0,0,IF(AND((IF(R28&gt;0,1,0)+IF(V28&gt;0,1,0)+IF(R29&gt;0,1,0)+IF(V29&gt;0,1,0))&gt;0,(IF(R28&gt;0,1,0)+IF(V28&gt;0,1,0)+IF(R29&gt;0,1,0)+IF(V29&gt;0,1,0))&lt;4),1,0))</f>
        <v>0</v>
      </c>
      <c r="AM28" s="12">
        <f t="shared" si="15"/>
        <v>0</v>
      </c>
    </row>
    <row r="29" spans="2:39" ht="15.75" customHeight="1" thickBot="1" x14ac:dyDescent="0.3">
      <c r="B29" s="24" t="str">
        <f>IF($H29=7,Inscrição!B33,"")</f>
        <v/>
      </c>
      <c r="C29" s="46" t="str">
        <f>IF($H29=7,Inscrição!C33,"")</f>
        <v/>
      </c>
      <c r="D29" s="24" t="str">
        <f>IF($H29=7,Inscrição!F33,"")</f>
        <v/>
      </c>
      <c r="E29" s="24" t="str">
        <f>IF($H29=7,Inscrição!D33,"")</f>
        <v/>
      </c>
      <c r="F29" s="24" t="str">
        <f>IF($H29=7,Inscrição!G33,"")</f>
        <v/>
      </c>
      <c r="G29" s="24" t="str">
        <f>IF($H29=7,Inscrição!J33,"")</f>
        <v/>
      </c>
      <c r="H29" s="24">
        <f>Inscrição!K33</f>
        <v>6</v>
      </c>
      <c r="I29" s="24"/>
      <c r="J29" s="161"/>
      <c r="K29" s="71">
        <v>1000</v>
      </c>
      <c r="L29" s="28" t="s">
        <v>18</v>
      </c>
      <c r="M29" s="162"/>
      <c r="N29" s="28">
        <f t="shared" si="1"/>
        <v>0</v>
      </c>
      <c r="O29" s="28" t="str">
        <f t="shared" si="2"/>
        <v/>
      </c>
      <c r="P29" s="28" t="str">
        <f t="shared" si="3"/>
        <v/>
      </c>
      <c r="Q29" s="28">
        <f t="shared" si="4"/>
        <v>0</v>
      </c>
      <c r="R29" s="67"/>
      <c r="S29" s="28" t="str">
        <f t="shared" si="5"/>
        <v/>
      </c>
      <c r="T29" s="28" t="str">
        <f t="shared" si="6"/>
        <v/>
      </c>
      <c r="U29" s="28">
        <f t="shared" si="0"/>
        <v>0</v>
      </c>
      <c r="V29" s="67"/>
      <c r="W29" s="164"/>
      <c r="X29" s="12">
        <f t="shared" si="7"/>
        <v>0</v>
      </c>
      <c r="Y29" s="12">
        <f t="shared" si="16"/>
        <v>0</v>
      </c>
      <c r="AB29" s="12">
        <f t="shared" si="8"/>
        <v>0</v>
      </c>
      <c r="AC29" s="12">
        <f t="shared" si="9"/>
        <v>0</v>
      </c>
      <c r="AD29" s="12">
        <f t="shared" si="10"/>
        <v>0</v>
      </c>
      <c r="AE29" s="12">
        <f t="shared" si="11"/>
        <v>0</v>
      </c>
      <c r="AG29" s="12">
        <f t="shared" si="12"/>
        <v>0</v>
      </c>
      <c r="AH29" s="12">
        <f t="shared" si="13"/>
        <v>0</v>
      </c>
      <c r="AI29" s="12">
        <f t="shared" si="14"/>
        <v>0</v>
      </c>
      <c r="AJ29" s="12">
        <f t="shared" si="17"/>
        <v>0</v>
      </c>
      <c r="AK29" s="44">
        <f t="shared" ref="AK29" si="56">AK28</f>
        <v>0</v>
      </c>
      <c r="AL29" s="44">
        <f t="shared" ref="AL29" si="57">AL28</f>
        <v>0</v>
      </c>
      <c r="AM29" s="12">
        <f t="shared" si="15"/>
        <v>0</v>
      </c>
    </row>
    <row r="30" spans="2:39" ht="15.75" customHeight="1" x14ac:dyDescent="0.25">
      <c r="B30" s="24" t="str">
        <f>IF($H30=7,Inscrição!B34,"")</f>
        <v/>
      </c>
      <c r="C30" s="46" t="str">
        <f>IF($H30=7,Inscrição!C34,"")</f>
        <v/>
      </c>
      <c r="D30" s="24" t="str">
        <f>IF($H30=7,Inscrição!F34,"")</f>
        <v/>
      </c>
      <c r="E30" s="24" t="str">
        <f>IF($H30=7,Inscrição!D34,"")</f>
        <v/>
      </c>
      <c r="F30" s="24" t="str">
        <f>IF($H30=7,Inscrição!G34,"")</f>
        <v/>
      </c>
      <c r="G30" s="24" t="str">
        <f>IF($H30=7,Inscrição!J34,"")</f>
        <v/>
      </c>
      <c r="H30" s="24">
        <f>Inscrição!K34</f>
        <v>6</v>
      </c>
      <c r="I30" s="24"/>
      <c r="J30" s="156"/>
      <c r="K30" s="72"/>
      <c r="L30" s="72"/>
      <c r="M30" s="72"/>
      <c r="N30" s="72"/>
      <c r="O30" s="72"/>
      <c r="P30" s="72"/>
      <c r="Q30" s="72"/>
      <c r="R30" s="74"/>
      <c r="S30" s="72"/>
      <c r="T30" s="72"/>
      <c r="U30" s="72"/>
      <c r="V30" s="74"/>
      <c r="W30" s="73"/>
      <c r="X30" s="12">
        <f t="shared" si="7"/>
        <v>0</v>
      </c>
      <c r="Y30" s="12">
        <f t="shared" si="16"/>
        <v>0</v>
      </c>
      <c r="AB30" s="12">
        <f t="shared" si="8"/>
        <v>0</v>
      </c>
      <c r="AC30" s="12">
        <f t="shared" si="9"/>
        <v>0</v>
      </c>
      <c r="AD30" s="12">
        <f>IF(Q30&gt;0,IF(O30&lt;L30,1,0),0)</f>
        <v>0</v>
      </c>
      <c r="AE30" s="12">
        <f t="shared" si="11"/>
        <v>0</v>
      </c>
      <c r="AG30" s="12">
        <f t="shared" si="12"/>
        <v>0</v>
      </c>
      <c r="AH30" s="12">
        <f t="shared" si="13"/>
        <v>0</v>
      </c>
      <c r="AI30" s="12">
        <f t="shared" si="14"/>
        <v>0</v>
      </c>
      <c r="AJ30" s="12">
        <f t="shared" si="17"/>
        <v>0</v>
      </c>
      <c r="AK30" s="44">
        <f t="shared" ref="AK30" si="58">IF(AND(SUM(AB30:AJ30)=0,R30&gt;0,V30&gt;0,R31&gt;0,V31&gt;0,OR(M30&lt;K30,M30&gt;K31)),1,0)</f>
        <v>0</v>
      </c>
      <c r="AL30" s="44">
        <f t="shared" ref="AL30:AL39" si="59">IF(AND($R30&gt;0,$V30&gt;0,SUM(AB30:AK30)=0),IF(O30=$L30,0,IF(OR(COUNTIF($E$8:$E$112,$L30)=0,COUNTIF($E$8:$E$112,$L30)=2,COUNTIF($E$8:$E$112,$L30)&gt;SUMIF($L$14:$L$39,$L30,$N$14:$N$39)),1,0)),0)</f>
        <v>0</v>
      </c>
      <c r="AM30" s="12">
        <f t="shared" ref="AM30:AM39" si="60">IF(AND($R30&gt;0,$V30&gt;0,SUM(AB30:AL30)=0),IF(S30=$L30,0,IF(OR(COUNTIF($E$8:$E$112,$L30)=0,COUNTIF($E$8:$E$112,$L30)=2,COUNTIF($E$8:$E$112,$L30)&gt;SUMIF($L$14:$L$39,$L30,$N$14:$N$39)),1,0)),0)</f>
        <v>0</v>
      </c>
    </row>
    <row r="31" spans="2:39" ht="15.75" customHeight="1" x14ac:dyDescent="0.25">
      <c r="B31" s="24" t="str">
        <f>IF($H31=7,Inscrição!B35,"")</f>
        <v/>
      </c>
      <c r="C31" s="46" t="str">
        <f>IF($H31=7,Inscrição!C35,"")</f>
        <v/>
      </c>
      <c r="D31" s="24" t="str">
        <f>IF($H31=7,Inscrição!F35,"")</f>
        <v/>
      </c>
      <c r="E31" s="24" t="str">
        <f>IF($H31=7,Inscrição!D35,"")</f>
        <v/>
      </c>
      <c r="F31" s="24" t="str">
        <f>IF($H31=7,Inscrição!G35,"")</f>
        <v/>
      </c>
      <c r="G31" s="24" t="str">
        <f>IF($H31=7,Inscrição!J35,"")</f>
        <v/>
      </c>
      <c r="H31" s="24">
        <f>Inscrição!K35</f>
        <v>6</v>
      </c>
      <c r="I31" s="24"/>
      <c r="J31" s="156"/>
      <c r="K31" s="72"/>
      <c r="L31" s="72"/>
      <c r="M31" s="72"/>
      <c r="N31" s="72"/>
      <c r="O31" s="72"/>
      <c r="P31" s="72"/>
      <c r="Q31" s="72"/>
      <c r="R31" s="74"/>
      <c r="S31" s="72"/>
      <c r="T31" s="72"/>
      <c r="U31" s="72"/>
      <c r="V31" s="74"/>
      <c r="W31" s="73"/>
      <c r="X31" s="12">
        <f t="shared" si="7"/>
        <v>0</v>
      </c>
      <c r="Y31" s="12">
        <f t="shared" si="16"/>
        <v>0</v>
      </c>
      <c r="AB31" s="12">
        <f t="shared" si="8"/>
        <v>0</v>
      </c>
      <c r="AC31" s="12">
        <f t="shared" si="9"/>
        <v>0</v>
      </c>
      <c r="AD31" s="12">
        <f t="shared" ref="AD31:AD39" si="61">IF(Q31&gt;0,IF(O31&lt;L31,1,0),0)</f>
        <v>0</v>
      </c>
      <c r="AE31" s="12">
        <f t="shared" si="11"/>
        <v>0</v>
      </c>
      <c r="AG31" s="12">
        <f t="shared" si="12"/>
        <v>0</v>
      </c>
      <c r="AH31" s="12">
        <f t="shared" si="13"/>
        <v>0</v>
      </c>
      <c r="AI31" s="12">
        <f t="shared" si="14"/>
        <v>0</v>
      </c>
      <c r="AJ31" s="12">
        <f t="shared" si="17"/>
        <v>0</v>
      </c>
      <c r="AK31" s="44">
        <f t="shared" ref="AK31" si="62">AK30</f>
        <v>0</v>
      </c>
      <c r="AL31" s="44">
        <f t="shared" si="59"/>
        <v>0</v>
      </c>
      <c r="AM31" s="12">
        <f t="shared" si="60"/>
        <v>0</v>
      </c>
    </row>
    <row r="32" spans="2:39" ht="15.75" customHeight="1" x14ac:dyDescent="0.25">
      <c r="B32" s="24" t="str">
        <f>IF($H32=7,Inscrição!B36,"")</f>
        <v/>
      </c>
      <c r="C32" s="46" t="str">
        <f>IF($H32=7,Inscrição!C36,"")</f>
        <v/>
      </c>
      <c r="D32" s="24" t="str">
        <f>IF($H32=7,Inscrição!F36,"")</f>
        <v/>
      </c>
      <c r="E32" s="24" t="str">
        <f>IF($H32=7,Inscrição!D36,"")</f>
        <v/>
      </c>
      <c r="F32" s="24" t="str">
        <f>IF($H32=7,Inscrição!G36,"")</f>
        <v/>
      </c>
      <c r="G32" s="24" t="str">
        <f>IF($H32=7,Inscrição!J36,"")</f>
        <v/>
      </c>
      <c r="H32" s="24">
        <f>Inscrição!K36</f>
        <v>6</v>
      </c>
      <c r="I32" s="24"/>
      <c r="J32" s="156"/>
      <c r="K32" s="72"/>
      <c r="L32" s="72"/>
      <c r="M32" s="72"/>
      <c r="N32" s="72"/>
      <c r="O32" s="72"/>
      <c r="P32" s="72"/>
      <c r="Q32" s="72"/>
      <c r="R32" s="74"/>
      <c r="S32" s="72"/>
      <c r="T32" s="72"/>
      <c r="U32" s="72"/>
      <c r="V32" s="74"/>
      <c r="W32" s="73"/>
      <c r="X32" s="12">
        <f t="shared" si="7"/>
        <v>0</v>
      </c>
      <c r="Y32" s="12">
        <f t="shared" si="16"/>
        <v>0</v>
      </c>
      <c r="AB32" s="12">
        <f t="shared" si="8"/>
        <v>0</v>
      </c>
      <c r="AC32" s="12">
        <f t="shared" si="9"/>
        <v>0</v>
      </c>
      <c r="AD32" s="12">
        <f t="shared" si="61"/>
        <v>0</v>
      </c>
      <c r="AE32" s="12">
        <f t="shared" si="11"/>
        <v>0</v>
      </c>
      <c r="AG32" s="12">
        <f t="shared" si="12"/>
        <v>0</v>
      </c>
      <c r="AH32" s="12">
        <f t="shared" si="13"/>
        <v>0</v>
      </c>
      <c r="AI32" s="12">
        <f t="shared" si="14"/>
        <v>0</v>
      </c>
      <c r="AJ32" s="12">
        <f t="shared" si="17"/>
        <v>0</v>
      </c>
      <c r="AK32" s="44">
        <f t="shared" ref="AK32" si="63">IF(AND(SUM(AB32:AJ32)=0,R32&gt;0,V32&gt;0,R33&gt;0,V33&gt;0,OR(M32&lt;K32,M32&gt;K33)),1,0)</f>
        <v>0</v>
      </c>
      <c r="AL32" s="44">
        <f t="shared" si="59"/>
        <v>0</v>
      </c>
      <c r="AM32" s="12">
        <f t="shared" si="60"/>
        <v>0</v>
      </c>
    </row>
    <row r="33" spans="2:39" ht="15.75" customHeight="1" x14ac:dyDescent="0.25">
      <c r="B33" s="24" t="str">
        <f>IF($H33=7,Inscrição!B37,"")</f>
        <v/>
      </c>
      <c r="C33" s="46" t="str">
        <f>IF($H33=7,Inscrição!C37,"")</f>
        <v/>
      </c>
      <c r="D33" s="24" t="str">
        <f>IF($H33=7,Inscrição!F37,"")</f>
        <v/>
      </c>
      <c r="E33" s="24" t="str">
        <f>IF($H33=7,Inscrição!D37,"")</f>
        <v/>
      </c>
      <c r="F33" s="24" t="str">
        <f>IF($H33=7,Inscrição!G37,"")</f>
        <v/>
      </c>
      <c r="G33" s="24" t="str">
        <f>IF($H33=7,Inscrição!J37,"")</f>
        <v/>
      </c>
      <c r="H33" s="24">
        <f>Inscrição!K37</f>
        <v>6</v>
      </c>
      <c r="I33" s="24"/>
      <c r="J33" s="156"/>
      <c r="K33" s="72"/>
      <c r="L33" s="72"/>
      <c r="M33" s="72"/>
      <c r="N33" s="72"/>
      <c r="O33" s="72"/>
      <c r="P33" s="72"/>
      <c r="Q33" s="72"/>
      <c r="R33" s="74"/>
      <c r="S33" s="72"/>
      <c r="T33" s="72"/>
      <c r="U33" s="72"/>
      <c r="V33" s="74"/>
      <c r="W33" s="73"/>
      <c r="X33" s="12">
        <f t="shared" si="7"/>
        <v>0</v>
      </c>
      <c r="Y33" s="12">
        <f t="shared" si="16"/>
        <v>0</v>
      </c>
      <c r="AB33" s="12">
        <f t="shared" si="8"/>
        <v>0</v>
      </c>
      <c r="AC33" s="12">
        <f t="shared" si="9"/>
        <v>0</v>
      </c>
      <c r="AD33" s="12">
        <f t="shared" si="61"/>
        <v>0</v>
      </c>
      <c r="AE33" s="12">
        <f t="shared" si="11"/>
        <v>0</v>
      </c>
      <c r="AG33" s="12">
        <f t="shared" si="12"/>
        <v>0</v>
      </c>
      <c r="AH33" s="12">
        <f t="shared" si="13"/>
        <v>0</v>
      </c>
      <c r="AI33" s="12">
        <f t="shared" si="14"/>
        <v>0</v>
      </c>
      <c r="AJ33" s="12">
        <f t="shared" si="17"/>
        <v>0</v>
      </c>
      <c r="AK33" s="44">
        <f t="shared" ref="AK33" si="64">AK32</f>
        <v>0</v>
      </c>
      <c r="AL33" s="44">
        <f t="shared" si="59"/>
        <v>0</v>
      </c>
      <c r="AM33" s="12">
        <f t="shared" si="60"/>
        <v>0</v>
      </c>
    </row>
    <row r="34" spans="2:39" ht="15.75" customHeight="1" x14ac:dyDescent="0.25">
      <c r="B34" s="24" t="str">
        <f>IF($H34=7,Inscrição!B38,"")</f>
        <v/>
      </c>
      <c r="C34" s="46" t="str">
        <f>IF($H34=7,Inscrição!C38,"")</f>
        <v/>
      </c>
      <c r="D34" s="24" t="str">
        <f>IF($H34=7,Inscrição!F38,"")</f>
        <v/>
      </c>
      <c r="E34" s="24" t="str">
        <f>IF($H34=7,Inscrição!D38,"")</f>
        <v/>
      </c>
      <c r="F34" s="24" t="str">
        <f>IF($H34=7,Inscrição!G38,"")</f>
        <v/>
      </c>
      <c r="G34" s="24" t="str">
        <f>IF($H34=7,Inscrição!J38,"")</f>
        <v/>
      </c>
      <c r="H34" s="24">
        <f>Inscrição!K38</f>
        <v>6</v>
      </c>
      <c r="I34" s="24"/>
      <c r="J34" s="156"/>
      <c r="K34" s="72"/>
      <c r="L34" s="72"/>
      <c r="M34" s="72"/>
      <c r="N34" s="72"/>
      <c r="O34" s="72"/>
      <c r="P34" s="72"/>
      <c r="Q34" s="72"/>
      <c r="R34" s="74"/>
      <c r="S34" s="72"/>
      <c r="T34" s="72"/>
      <c r="U34" s="72"/>
      <c r="V34" s="74"/>
      <c r="W34" s="73"/>
      <c r="X34" s="12">
        <f t="shared" si="7"/>
        <v>0</v>
      </c>
      <c r="Y34" s="12">
        <f t="shared" si="16"/>
        <v>0</v>
      </c>
      <c r="AB34" s="12">
        <f t="shared" si="8"/>
        <v>0</v>
      </c>
      <c r="AC34" s="12">
        <f t="shared" si="9"/>
        <v>0</v>
      </c>
      <c r="AD34" s="12">
        <f t="shared" si="61"/>
        <v>0</v>
      </c>
      <c r="AE34" s="12">
        <f t="shared" si="11"/>
        <v>0</v>
      </c>
      <c r="AG34" s="12">
        <f t="shared" si="12"/>
        <v>0</v>
      </c>
      <c r="AH34" s="12">
        <f t="shared" si="13"/>
        <v>0</v>
      </c>
      <c r="AI34" s="12">
        <f t="shared" si="14"/>
        <v>0</v>
      </c>
      <c r="AJ34" s="12">
        <f t="shared" si="17"/>
        <v>0</v>
      </c>
      <c r="AK34" s="44">
        <f t="shared" ref="AK34" si="65">IF(AND(SUM(AB34:AJ34)=0,R34&gt;0,V34&gt;0,R35&gt;0,V35&gt;0,OR(M34&lt;K34,M34&gt;K35)),1,0)</f>
        <v>0</v>
      </c>
      <c r="AL34" s="44">
        <f t="shared" si="59"/>
        <v>0</v>
      </c>
      <c r="AM34" s="12">
        <f t="shared" si="60"/>
        <v>0</v>
      </c>
    </row>
    <row r="35" spans="2:39" ht="15.75" customHeight="1" x14ac:dyDescent="0.25">
      <c r="B35" s="24" t="str">
        <f>IF($H35=7,Inscrição!B39,"")</f>
        <v/>
      </c>
      <c r="C35" s="46" t="str">
        <f>IF($H35=7,Inscrição!C39,"")</f>
        <v/>
      </c>
      <c r="D35" s="24" t="str">
        <f>IF($H35=7,Inscrição!F39,"")</f>
        <v/>
      </c>
      <c r="E35" s="24" t="str">
        <f>IF($H35=7,Inscrição!D39,"")</f>
        <v/>
      </c>
      <c r="F35" s="24" t="str">
        <f>IF($H35=7,Inscrição!G39,"")</f>
        <v/>
      </c>
      <c r="G35" s="24" t="str">
        <f>IF($H35=7,Inscrição!J39,"")</f>
        <v/>
      </c>
      <c r="H35" s="24">
        <f>Inscrição!K39</f>
        <v>6</v>
      </c>
      <c r="I35" s="24"/>
      <c r="J35" s="156"/>
      <c r="K35" s="72"/>
      <c r="L35" s="72"/>
      <c r="M35" s="72"/>
      <c r="N35" s="72"/>
      <c r="O35" s="72"/>
      <c r="P35" s="72"/>
      <c r="Q35" s="72"/>
      <c r="R35" s="74"/>
      <c r="S35" s="72"/>
      <c r="T35" s="72"/>
      <c r="U35" s="72"/>
      <c r="V35" s="74"/>
      <c r="W35" s="73"/>
      <c r="X35" s="12">
        <f t="shared" si="7"/>
        <v>0</v>
      </c>
      <c r="Y35" s="12">
        <f t="shared" si="16"/>
        <v>0</v>
      </c>
      <c r="AB35" s="12">
        <f t="shared" si="8"/>
        <v>0</v>
      </c>
      <c r="AC35" s="12">
        <f t="shared" si="9"/>
        <v>0</v>
      </c>
      <c r="AD35" s="12">
        <f t="shared" si="61"/>
        <v>0</v>
      </c>
      <c r="AE35" s="12">
        <f t="shared" si="11"/>
        <v>0</v>
      </c>
      <c r="AG35" s="12">
        <f t="shared" si="12"/>
        <v>0</v>
      </c>
      <c r="AH35" s="12">
        <f t="shared" si="13"/>
        <v>0</v>
      </c>
      <c r="AI35" s="12">
        <f t="shared" si="14"/>
        <v>0</v>
      </c>
      <c r="AJ35" s="12">
        <f t="shared" si="17"/>
        <v>0</v>
      </c>
      <c r="AK35" s="44">
        <f t="shared" ref="AK35" si="66">AK34</f>
        <v>0</v>
      </c>
      <c r="AL35" s="44">
        <f t="shared" si="59"/>
        <v>0</v>
      </c>
      <c r="AM35" s="12">
        <f t="shared" si="60"/>
        <v>0</v>
      </c>
    </row>
    <row r="36" spans="2:39" ht="15.75" customHeight="1" x14ac:dyDescent="0.25">
      <c r="B36" s="24" t="str">
        <f>IF($H36=7,Inscrição!B40,"")</f>
        <v/>
      </c>
      <c r="C36" s="46" t="str">
        <f>IF($H36=7,Inscrição!C40,"")</f>
        <v/>
      </c>
      <c r="D36" s="24" t="str">
        <f>IF($H36=7,Inscrição!F40,"")</f>
        <v/>
      </c>
      <c r="E36" s="24" t="str">
        <f>IF($H36=7,Inscrição!D40,"")</f>
        <v/>
      </c>
      <c r="F36" s="24" t="str">
        <f>IF($H36=7,Inscrição!G40,"")</f>
        <v/>
      </c>
      <c r="G36" s="24" t="str">
        <f>IF($H36=7,Inscrição!J40,"")</f>
        <v/>
      </c>
      <c r="H36" s="24">
        <f>Inscrição!K40</f>
        <v>6</v>
      </c>
      <c r="I36" s="24"/>
      <c r="J36" s="156"/>
      <c r="K36" s="72"/>
      <c r="L36" s="72"/>
      <c r="M36" s="72"/>
      <c r="N36" s="72"/>
      <c r="O36" s="72"/>
      <c r="P36" s="72"/>
      <c r="Q36" s="72"/>
      <c r="R36" s="74"/>
      <c r="S36" s="72"/>
      <c r="T36" s="72"/>
      <c r="U36" s="72"/>
      <c r="V36" s="74"/>
      <c r="W36" s="73"/>
      <c r="X36" s="12">
        <f t="shared" si="7"/>
        <v>0</v>
      </c>
      <c r="Y36" s="12">
        <f t="shared" si="16"/>
        <v>0</v>
      </c>
      <c r="AB36" s="12">
        <f t="shared" si="8"/>
        <v>0</v>
      </c>
      <c r="AC36" s="12">
        <f t="shared" si="9"/>
        <v>0</v>
      </c>
      <c r="AD36" s="12">
        <f t="shared" si="61"/>
        <v>0</v>
      </c>
      <c r="AE36" s="12">
        <f t="shared" si="11"/>
        <v>0</v>
      </c>
      <c r="AG36" s="12">
        <f t="shared" si="12"/>
        <v>0</v>
      </c>
      <c r="AH36" s="12">
        <f t="shared" si="13"/>
        <v>0</v>
      </c>
      <c r="AI36" s="12">
        <f t="shared" si="14"/>
        <v>0</v>
      </c>
      <c r="AJ36" s="12">
        <f t="shared" si="17"/>
        <v>0</v>
      </c>
      <c r="AK36" s="44">
        <f t="shared" ref="AK36" si="67">IF(AND(SUM(AB36:AJ36)=0,R36&gt;0,V36&gt;0,R37&gt;0,V37&gt;0,OR(M36&lt;K36,M36&gt;K37)),1,0)</f>
        <v>0</v>
      </c>
      <c r="AL36" s="44">
        <f t="shared" si="59"/>
        <v>0</v>
      </c>
      <c r="AM36" s="12">
        <f t="shared" si="60"/>
        <v>0</v>
      </c>
    </row>
    <row r="37" spans="2:39" ht="15.75" customHeight="1" x14ac:dyDescent="0.25">
      <c r="B37" s="24" t="str">
        <f>IF($H37=7,Inscrição!B41,"")</f>
        <v/>
      </c>
      <c r="C37" s="46" t="str">
        <f>IF($H37=7,Inscrição!C41,"")</f>
        <v/>
      </c>
      <c r="D37" s="24" t="str">
        <f>IF($H37=7,Inscrição!F41,"")</f>
        <v/>
      </c>
      <c r="E37" s="24" t="str">
        <f>IF($H37=7,Inscrição!D41,"")</f>
        <v/>
      </c>
      <c r="F37" s="24" t="str">
        <f>IF($H37=7,Inscrição!G41,"")</f>
        <v/>
      </c>
      <c r="G37" s="24" t="str">
        <f>IF($H37=7,Inscrição!J41,"")</f>
        <v/>
      </c>
      <c r="H37" s="24">
        <f>Inscrição!K41</f>
        <v>6</v>
      </c>
      <c r="I37" s="24"/>
      <c r="J37" s="156"/>
      <c r="K37" s="72"/>
      <c r="L37" s="72"/>
      <c r="M37" s="72"/>
      <c r="N37" s="72"/>
      <c r="O37" s="72"/>
      <c r="P37" s="72"/>
      <c r="Q37" s="72"/>
      <c r="R37" s="74"/>
      <c r="S37" s="72"/>
      <c r="T37" s="72"/>
      <c r="U37" s="72"/>
      <c r="V37" s="74"/>
      <c r="W37" s="73"/>
      <c r="X37" s="12">
        <f t="shared" si="7"/>
        <v>0</v>
      </c>
      <c r="Y37" s="12">
        <f t="shared" si="16"/>
        <v>0</v>
      </c>
      <c r="AB37" s="12">
        <f t="shared" si="8"/>
        <v>0</v>
      </c>
      <c r="AC37" s="12">
        <f t="shared" si="9"/>
        <v>0</v>
      </c>
      <c r="AD37" s="12">
        <f t="shared" si="61"/>
        <v>0</v>
      </c>
      <c r="AE37" s="12">
        <f t="shared" si="11"/>
        <v>0</v>
      </c>
      <c r="AG37" s="12">
        <f t="shared" si="12"/>
        <v>0</v>
      </c>
      <c r="AH37" s="12">
        <f t="shared" si="13"/>
        <v>0</v>
      </c>
      <c r="AI37" s="12">
        <f t="shared" si="14"/>
        <v>0</v>
      </c>
      <c r="AJ37" s="12">
        <f t="shared" si="17"/>
        <v>0</v>
      </c>
      <c r="AK37" s="44">
        <f t="shared" ref="AK37" si="68">AK36</f>
        <v>0</v>
      </c>
      <c r="AL37" s="44">
        <f t="shared" si="59"/>
        <v>0</v>
      </c>
      <c r="AM37" s="12">
        <f t="shared" si="60"/>
        <v>0</v>
      </c>
    </row>
    <row r="38" spans="2:39" ht="15.75" customHeight="1" x14ac:dyDescent="0.25">
      <c r="B38" s="24" t="str">
        <f>IF($H38=7,Inscrição!B42,"")</f>
        <v/>
      </c>
      <c r="C38" s="46" t="str">
        <f>IF($H38=7,Inscrição!C42,"")</f>
        <v/>
      </c>
      <c r="D38" s="24" t="str">
        <f>IF($H38=7,Inscrição!F42,"")</f>
        <v/>
      </c>
      <c r="E38" s="24" t="str">
        <f>IF($H38=7,Inscrição!D42,"")</f>
        <v/>
      </c>
      <c r="F38" s="24" t="str">
        <f>IF($H38=7,Inscrição!G42,"")</f>
        <v/>
      </c>
      <c r="G38" s="24" t="str">
        <f>IF($H38=7,Inscrição!J42,"")</f>
        <v/>
      </c>
      <c r="H38" s="24">
        <f>Inscrição!K42</f>
        <v>6</v>
      </c>
      <c r="I38" s="24"/>
      <c r="J38" s="156"/>
      <c r="K38" s="72"/>
      <c r="L38" s="72"/>
      <c r="M38" s="72"/>
      <c r="N38" s="72"/>
      <c r="O38" s="72"/>
      <c r="P38" s="72"/>
      <c r="Q38" s="72"/>
      <c r="R38" s="74"/>
      <c r="S38" s="72"/>
      <c r="T38" s="72"/>
      <c r="U38" s="72"/>
      <c r="V38" s="74"/>
      <c r="W38" s="73"/>
      <c r="X38" s="12">
        <f t="shared" si="7"/>
        <v>0</v>
      </c>
      <c r="Y38" s="12">
        <f t="shared" si="16"/>
        <v>0</v>
      </c>
      <c r="AB38" s="12">
        <f t="shared" si="8"/>
        <v>0</v>
      </c>
      <c r="AC38" s="12">
        <f t="shared" si="9"/>
        <v>0</v>
      </c>
      <c r="AD38" s="12">
        <f t="shared" si="61"/>
        <v>0</v>
      </c>
      <c r="AE38" s="12">
        <f t="shared" si="11"/>
        <v>0</v>
      </c>
      <c r="AG38" s="12">
        <f t="shared" si="12"/>
        <v>0</v>
      </c>
      <c r="AH38" s="12">
        <f t="shared" si="13"/>
        <v>0</v>
      </c>
      <c r="AI38" s="12">
        <f t="shared" si="14"/>
        <v>0</v>
      </c>
      <c r="AJ38" s="12">
        <f t="shared" si="17"/>
        <v>0</v>
      </c>
      <c r="AK38" s="44">
        <f t="shared" ref="AK38" si="69">IF(AND(SUM(AB38:AJ38)=0,R38&gt;0,V38&gt;0,R39&gt;0,V39&gt;0,OR(M38&lt;K38,M38&gt;K39)),1,0)</f>
        <v>0</v>
      </c>
      <c r="AL38" s="44">
        <f t="shared" si="59"/>
        <v>0</v>
      </c>
      <c r="AM38" s="12">
        <f t="shared" si="60"/>
        <v>0</v>
      </c>
    </row>
    <row r="39" spans="2:39" ht="15.75" customHeight="1" x14ac:dyDescent="0.25">
      <c r="B39" s="24" t="str">
        <f>IF($H39=7,Inscrição!B43,"")</f>
        <v/>
      </c>
      <c r="C39" s="46" t="str">
        <f>IF($H39=7,Inscrição!C43,"")</f>
        <v/>
      </c>
      <c r="D39" s="24" t="str">
        <f>IF($H39=7,Inscrição!F43,"")</f>
        <v/>
      </c>
      <c r="E39" s="24" t="str">
        <f>IF($H39=7,Inscrição!D43,"")</f>
        <v/>
      </c>
      <c r="F39" s="24" t="str">
        <f>IF($H39=7,Inscrição!G43,"")</f>
        <v/>
      </c>
      <c r="G39" s="24" t="str">
        <f>IF($H39=7,Inscrição!J43,"")</f>
        <v/>
      </c>
      <c r="H39" s="24">
        <f>Inscrição!K43</f>
        <v>6</v>
      </c>
      <c r="I39" s="24"/>
      <c r="J39" s="156"/>
      <c r="K39" s="72"/>
      <c r="L39" s="72"/>
      <c r="M39" s="72"/>
      <c r="N39" s="72"/>
      <c r="O39" s="72"/>
      <c r="P39" s="72"/>
      <c r="Q39" s="72"/>
      <c r="R39" s="74"/>
      <c r="S39" s="72"/>
      <c r="T39" s="72"/>
      <c r="U39" s="72"/>
      <c r="V39" s="74"/>
      <c r="W39" s="73"/>
      <c r="X39" s="12">
        <f t="shared" si="7"/>
        <v>0</v>
      </c>
      <c r="Y39" s="12">
        <f t="shared" si="16"/>
        <v>0</v>
      </c>
      <c r="AB39" s="12">
        <f t="shared" si="8"/>
        <v>0</v>
      </c>
      <c r="AC39" s="12">
        <f t="shared" si="9"/>
        <v>0</v>
      </c>
      <c r="AD39" s="12">
        <f t="shared" si="61"/>
        <v>0</v>
      </c>
      <c r="AE39" s="12">
        <f t="shared" si="11"/>
        <v>0</v>
      </c>
      <c r="AG39" s="12">
        <f t="shared" si="12"/>
        <v>0</v>
      </c>
      <c r="AH39" s="12">
        <f t="shared" si="13"/>
        <v>0</v>
      </c>
      <c r="AI39" s="12">
        <f t="shared" si="14"/>
        <v>0</v>
      </c>
      <c r="AJ39" s="12">
        <f t="shared" si="17"/>
        <v>0</v>
      </c>
      <c r="AK39" s="44">
        <f t="shared" ref="AK39" si="70">AK38</f>
        <v>0</v>
      </c>
      <c r="AL39" s="44">
        <f t="shared" si="59"/>
        <v>0</v>
      </c>
      <c r="AM39" s="12">
        <f t="shared" si="60"/>
        <v>0</v>
      </c>
    </row>
    <row r="40" spans="2:39" ht="15.75" customHeight="1" x14ac:dyDescent="0.25">
      <c r="B40" s="24" t="str">
        <f>IF($H40=7,Inscrição!B44,"")</f>
        <v/>
      </c>
      <c r="C40" s="46" t="str">
        <f>IF($H40=7,Inscrição!C44,"")</f>
        <v/>
      </c>
      <c r="D40" s="24" t="str">
        <f>IF($H40=7,Inscrição!F44,"")</f>
        <v/>
      </c>
      <c r="E40" s="24" t="str">
        <f>IF($H40=7,Inscrição!D44,"")</f>
        <v/>
      </c>
      <c r="F40" s="24" t="str">
        <f>IF($H40=7,Inscrição!G44,"")</f>
        <v/>
      </c>
      <c r="G40" s="24" t="str">
        <f>IF($H40=7,Inscrição!J44,"")</f>
        <v/>
      </c>
      <c r="H40" s="24">
        <f>Inscrição!K44</f>
        <v>6</v>
      </c>
      <c r="I40" s="24"/>
    </row>
    <row r="41" spans="2:39" x14ac:dyDescent="0.25">
      <c r="B41" s="24" t="str">
        <f>IF($H41=7,Inscrição!B45,"")</f>
        <v/>
      </c>
      <c r="C41" s="46" t="str">
        <f>IF($H41=7,Inscrição!C45,"")</f>
        <v/>
      </c>
      <c r="D41" s="24" t="str">
        <f>IF($H41=7,Inscrição!F45,"")</f>
        <v/>
      </c>
      <c r="E41" s="24" t="str">
        <f>IF($H41=7,Inscrição!D45,"")</f>
        <v/>
      </c>
      <c r="F41" s="24" t="str">
        <f>IF($H41=7,Inscrição!G45,"")</f>
        <v/>
      </c>
      <c r="G41" s="24" t="str">
        <f>IF($H41=7,Inscrição!J45,"")</f>
        <v/>
      </c>
      <c r="H41" s="24">
        <f>Inscrição!K45</f>
        <v>6</v>
      </c>
      <c r="I41" s="24"/>
    </row>
    <row r="42" spans="2:39" x14ac:dyDescent="0.25">
      <c r="B42" s="24" t="str">
        <f>IF($H42=7,Inscrição!B46,"")</f>
        <v/>
      </c>
      <c r="C42" s="46" t="str">
        <f>IF($H42=7,Inscrição!C46,"")</f>
        <v/>
      </c>
      <c r="D42" s="24" t="str">
        <f>IF($H42=7,Inscrição!F46,"")</f>
        <v/>
      </c>
      <c r="E42" s="24" t="str">
        <f>IF($H42=7,Inscrição!D46,"")</f>
        <v/>
      </c>
      <c r="F42" s="24" t="str">
        <f>IF($H42=7,Inscrição!G46,"")</f>
        <v/>
      </c>
      <c r="G42" s="24" t="str">
        <f>IF($H42=7,Inscrição!J46,"")</f>
        <v/>
      </c>
      <c r="H42" s="24">
        <f>Inscrição!K46</f>
        <v>6</v>
      </c>
      <c r="I42" s="24"/>
    </row>
    <row r="43" spans="2:39" x14ac:dyDescent="0.25">
      <c r="B43" s="24" t="str">
        <f>IF($H43=7,Inscrição!B47,"")</f>
        <v/>
      </c>
      <c r="C43" s="46" t="str">
        <f>IF($H43=7,Inscrição!C47,"")</f>
        <v/>
      </c>
      <c r="D43" s="24" t="str">
        <f>IF($H43=7,Inscrição!F47,"")</f>
        <v/>
      </c>
      <c r="E43" s="24" t="str">
        <f>IF($H43=7,Inscrição!D47,"")</f>
        <v/>
      </c>
      <c r="F43" s="24" t="str">
        <f>IF($H43=7,Inscrição!G47,"")</f>
        <v/>
      </c>
      <c r="G43" s="24" t="str">
        <f>IF($H43=7,Inscrição!J47,"")</f>
        <v/>
      </c>
      <c r="H43" s="24">
        <f>Inscrição!K47</f>
        <v>6</v>
      </c>
      <c r="I43" s="24"/>
    </row>
    <row r="44" spans="2:39" x14ac:dyDescent="0.25">
      <c r="B44" s="24" t="str">
        <f>IF($H44=7,Inscrição!B48,"")</f>
        <v/>
      </c>
      <c r="C44" s="46" t="str">
        <f>IF($H44=7,Inscrição!C48,"")</f>
        <v/>
      </c>
      <c r="D44" s="24" t="str">
        <f>IF($H44=7,Inscrição!F48,"")</f>
        <v/>
      </c>
      <c r="E44" s="24" t="str">
        <f>IF($H44=7,Inscrição!D48,"")</f>
        <v/>
      </c>
      <c r="F44" s="24" t="str">
        <f>IF($H44=7,Inscrição!G48,"")</f>
        <v/>
      </c>
      <c r="G44" s="24" t="str">
        <f>IF($H44=7,Inscrição!J48,"")</f>
        <v/>
      </c>
      <c r="H44" s="24">
        <f>Inscrição!K48</f>
        <v>6</v>
      </c>
      <c r="I44" s="24"/>
    </row>
    <row r="45" spans="2:39" x14ac:dyDescent="0.25">
      <c r="B45" s="24" t="str">
        <f>IF($H45=7,Inscrição!B49,"")</f>
        <v/>
      </c>
      <c r="C45" s="46" t="str">
        <f>IF($H45=7,Inscrição!C49,"")</f>
        <v/>
      </c>
      <c r="D45" s="24" t="str">
        <f>IF($H45=7,Inscrição!F49,"")</f>
        <v/>
      </c>
      <c r="E45" s="24" t="str">
        <f>IF($H45=7,Inscrição!D49,"")</f>
        <v/>
      </c>
      <c r="F45" s="24" t="str">
        <f>IF($H45=7,Inscrição!G49,"")</f>
        <v/>
      </c>
      <c r="G45" s="24" t="str">
        <f>IF($H45=7,Inscrição!J49,"")</f>
        <v/>
      </c>
      <c r="H45" s="24">
        <f>Inscrição!K49</f>
        <v>6</v>
      </c>
      <c r="I45" s="24"/>
    </row>
    <row r="46" spans="2:39" x14ac:dyDescent="0.25">
      <c r="B46" s="24" t="str">
        <f>IF($H46=7,Inscrição!B50,"")</f>
        <v/>
      </c>
      <c r="C46" s="46" t="str">
        <f>IF($H46=7,Inscrição!C50,"")</f>
        <v/>
      </c>
      <c r="D46" s="24" t="str">
        <f>IF($H46=7,Inscrição!F50,"")</f>
        <v/>
      </c>
      <c r="E46" s="24" t="str">
        <f>IF($H46=7,Inscrição!D50,"")</f>
        <v/>
      </c>
      <c r="F46" s="24" t="str">
        <f>IF($H46=7,Inscrição!G50,"")</f>
        <v/>
      </c>
      <c r="G46" s="24" t="str">
        <f>IF($H46=7,Inscrição!J50,"")</f>
        <v/>
      </c>
      <c r="H46" s="24">
        <f>Inscrição!K50</f>
        <v>6</v>
      </c>
      <c r="I46" s="24"/>
    </row>
    <row r="47" spans="2:39" x14ac:dyDescent="0.25">
      <c r="B47" s="24" t="str">
        <f>IF($H47=7,Inscrição!B51,"")</f>
        <v/>
      </c>
      <c r="C47" s="46" t="str">
        <f>IF($H47=7,Inscrição!C51,"")</f>
        <v/>
      </c>
      <c r="D47" s="24" t="str">
        <f>IF($H47=7,Inscrição!F51,"")</f>
        <v/>
      </c>
      <c r="E47" s="24" t="str">
        <f>IF($H47=7,Inscrição!D51,"")</f>
        <v/>
      </c>
      <c r="F47" s="24" t="str">
        <f>IF($H47=7,Inscrição!G51,"")</f>
        <v/>
      </c>
      <c r="G47" s="24" t="str">
        <f>IF($H47=7,Inscrição!J51,"")</f>
        <v/>
      </c>
      <c r="H47" s="24">
        <f>Inscrição!K51</f>
        <v>6</v>
      </c>
      <c r="I47" s="24"/>
    </row>
    <row r="48" spans="2:39" x14ac:dyDescent="0.25">
      <c r="B48" s="24" t="str">
        <f>IF($H48=7,Inscrição!B52,"")</f>
        <v/>
      </c>
      <c r="C48" s="46" t="str">
        <f>IF($H48=7,Inscrição!C52,"")</f>
        <v/>
      </c>
      <c r="D48" s="24" t="str">
        <f>IF($H48=7,Inscrição!F52,"")</f>
        <v/>
      </c>
      <c r="E48" s="24" t="str">
        <f>IF($H48=7,Inscrição!D52,"")</f>
        <v/>
      </c>
      <c r="F48" s="24" t="str">
        <f>IF($H48=7,Inscrição!G52,"")</f>
        <v/>
      </c>
      <c r="G48" s="24" t="str">
        <f>IF($H48=7,Inscrição!J52,"")</f>
        <v/>
      </c>
      <c r="H48" s="24">
        <f>Inscrição!K52</f>
        <v>6</v>
      </c>
      <c r="I48" s="24"/>
    </row>
    <row r="49" spans="2:9" x14ac:dyDescent="0.25">
      <c r="B49" s="24" t="str">
        <f>IF($H49=7,Inscrição!B53,"")</f>
        <v/>
      </c>
      <c r="C49" s="46" t="str">
        <f>IF($H49=7,Inscrição!C53,"")</f>
        <v/>
      </c>
      <c r="D49" s="24" t="str">
        <f>IF($H49=7,Inscrição!F53,"")</f>
        <v/>
      </c>
      <c r="E49" s="24" t="str">
        <f>IF($H49=7,Inscrição!D53,"")</f>
        <v/>
      </c>
      <c r="F49" s="24" t="str">
        <f>IF($H49=7,Inscrição!G53,"")</f>
        <v/>
      </c>
      <c r="G49" s="24" t="str">
        <f>IF($H49=7,Inscrição!J53,"")</f>
        <v/>
      </c>
      <c r="H49" s="24">
        <f>Inscrição!K53</f>
        <v>6</v>
      </c>
      <c r="I49" s="24"/>
    </row>
    <row r="50" spans="2:9" x14ac:dyDescent="0.25">
      <c r="B50" s="24" t="str">
        <f>IF($H50=7,Inscrição!B54,"")</f>
        <v/>
      </c>
      <c r="C50" s="46" t="str">
        <f>IF($H50=7,Inscrição!C54,"")</f>
        <v/>
      </c>
      <c r="D50" s="24" t="str">
        <f>IF($H50=7,Inscrição!F54,"")</f>
        <v/>
      </c>
      <c r="E50" s="24" t="str">
        <f>IF($H50=7,Inscrição!D54,"")</f>
        <v/>
      </c>
      <c r="F50" s="24" t="str">
        <f>IF($H50=7,Inscrição!G54,"")</f>
        <v/>
      </c>
      <c r="G50" s="24" t="str">
        <f>IF($H50=7,Inscrição!J54,"")</f>
        <v/>
      </c>
      <c r="H50" s="24">
        <f>Inscrição!K54</f>
        <v>6</v>
      </c>
      <c r="I50" s="24"/>
    </row>
    <row r="51" spans="2:9" x14ac:dyDescent="0.25">
      <c r="B51" s="24" t="str">
        <f>IF($H51=7,Inscrição!B55,"")</f>
        <v/>
      </c>
      <c r="C51" s="46" t="str">
        <f>IF($H51=7,Inscrição!C55,"")</f>
        <v/>
      </c>
      <c r="D51" s="24" t="str">
        <f>IF($H51=7,Inscrição!F55,"")</f>
        <v/>
      </c>
      <c r="E51" s="24" t="str">
        <f>IF($H51=7,Inscrição!D55,"")</f>
        <v/>
      </c>
      <c r="F51" s="24" t="str">
        <f>IF($H51=7,Inscrição!G55,"")</f>
        <v/>
      </c>
      <c r="G51" s="24" t="str">
        <f>IF($H51=7,Inscrição!J55,"")</f>
        <v/>
      </c>
      <c r="H51" s="24">
        <f>Inscrição!K55</f>
        <v>6</v>
      </c>
      <c r="I51" s="24"/>
    </row>
    <row r="52" spans="2:9" x14ac:dyDescent="0.25">
      <c r="B52" s="24" t="str">
        <f>IF($H52=7,Inscrição!B56,"")</f>
        <v/>
      </c>
      <c r="C52" s="46" t="str">
        <f>IF($H52=7,Inscrição!C56,"")</f>
        <v/>
      </c>
      <c r="D52" s="24" t="str">
        <f>IF($H52=7,Inscrição!F56,"")</f>
        <v/>
      </c>
      <c r="E52" s="24" t="str">
        <f>IF($H52=7,Inscrição!D56,"")</f>
        <v/>
      </c>
      <c r="F52" s="24" t="str">
        <f>IF($H52=7,Inscrição!G56,"")</f>
        <v/>
      </c>
      <c r="G52" s="24" t="str">
        <f>IF($H52=7,Inscrição!J56,"")</f>
        <v/>
      </c>
      <c r="H52" s="24">
        <f>Inscrição!K56</f>
        <v>6</v>
      </c>
      <c r="I52" s="24"/>
    </row>
    <row r="53" spans="2:9" x14ac:dyDescent="0.25">
      <c r="B53" s="24" t="str">
        <f>IF($H53=7,Inscrição!B57,"")</f>
        <v/>
      </c>
      <c r="C53" s="46" t="str">
        <f>IF($H53=7,Inscrição!C57,"")</f>
        <v/>
      </c>
      <c r="D53" s="24" t="str">
        <f>IF($H53=7,Inscrição!F57,"")</f>
        <v/>
      </c>
      <c r="E53" s="24" t="str">
        <f>IF($H53=7,Inscrição!D57,"")</f>
        <v/>
      </c>
      <c r="F53" s="24" t="str">
        <f>IF($H53=7,Inscrição!G57,"")</f>
        <v/>
      </c>
      <c r="G53" s="24" t="str">
        <f>IF($H53=7,Inscrição!J57,"")</f>
        <v/>
      </c>
      <c r="H53" s="24">
        <f>Inscrição!K57</f>
        <v>6</v>
      </c>
      <c r="I53" s="24"/>
    </row>
    <row r="54" spans="2:9" x14ac:dyDescent="0.25">
      <c r="B54" s="24" t="str">
        <f>IF($H54=7,Inscrição!B58,"")</f>
        <v/>
      </c>
      <c r="C54" s="46" t="str">
        <f>IF($H54=7,Inscrição!C58,"")</f>
        <v/>
      </c>
      <c r="D54" s="24" t="str">
        <f>IF($H54=7,Inscrição!F58,"")</f>
        <v/>
      </c>
      <c r="E54" s="24" t="str">
        <f>IF($H54=7,Inscrição!D58,"")</f>
        <v/>
      </c>
      <c r="F54" s="24" t="str">
        <f>IF($H54=7,Inscrição!G58,"")</f>
        <v/>
      </c>
      <c r="G54" s="24" t="str">
        <f>IF($H54=7,Inscrição!J58,"")</f>
        <v/>
      </c>
      <c r="H54" s="24">
        <f>Inscrição!K58</f>
        <v>6</v>
      </c>
      <c r="I54" s="24"/>
    </row>
    <row r="55" spans="2:9" x14ac:dyDescent="0.25">
      <c r="B55" s="24" t="str">
        <f>IF($H55=7,Inscrição!B59,"")</f>
        <v/>
      </c>
      <c r="C55" s="46" t="str">
        <f>IF($H55=7,Inscrição!C59,"")</f>
        <v/>
      </c>
      <c r="D55" s="24" t="str">
        <f>IF($H55=7,Inscrição!F59,"")</f>
        <v/>
      </c>
      <c r="E55" s="24" t="str">
        <f>IF($H55=7,Inscrição!D59,"")</f>
        <v/>
      </c>
      <c r="F55" s="24" t="str">
        <f>IF($H55=7,Inscrição!G59,"")</f>
        <v/>
      </c>
      <c r="G55" s="24" t="str">
        <f>IF($H55=7,Inscrição!J59,"")</f>
        <v/>
      </c>
      <c r="H55" s="24">
        <f>Inscrição!K59</f>
        <v>6</v>
      </c>
      <c r="I55" s="24"/>
    </row>
    <row r="56" spans="2:9" x14ac:dyDescent="0.25">
      <c r="B56" s="24" t="str">
        <f>IF($H56=7,Inscrição!B60,"")</f>
        <v/>
      </c>
      <c r="C56" s="46" t="str">
        <f>IF($H56=7,Inscrição!C60,"")</f>
        <v/>
      </c>
      <c r="D56" s="24" t="str">
        <f>IF($H56=7,Inscrição!F60,"")</f>
        <v/>
      </c>
      <c r="E56" s="24" t="str">
        <f>IF($H56=7,Inscrição!D60,"")</f>
        <v/>
      </c>
      <c r="F56" s="24" t="str">
        <f>IF($H56=7,Inscrição!G60,"")</f>
        <v/>
      </c>
      <c r="G56" s="24" t="str">
        <f>IF($H56=7,Inscrição!J60,"")</f>
        <v/>
      </c>
      <c r="H56" s="24">
        <f>Inscrição!K60</f>
        <v>6</v>
      </c>
      <c r="I56" s="24"/>
    </row>
    <row r="57" spans="2:9" x14ac:dyDescent="0.25">
      <c r="B57" s="24" t="str">
        <f>IF($H57=7,Inscrição!B61,"")</f>
        <v/>
      </c>
      <c r="C57" s="46" t="str">
        <f>IF($H57=7,Inscrição!C61,"")</f>
        <v/>
      </c>
      <c r="D57" s="24" t="str">
        <f>IF($H57=7,Inscrição!F61,"")</f>
        <v/>
      </c>
      <c r="E57" s="24" t="str">
        <f>IF($H57=7,Inscrição!D61,"")</f>
        <v/>
      </c>
      <c r="F57" s="24" t="str">
        <f>IF($H57=7,Inscrição!G61,"")</f>
        <v/>
      </c>
      <c r="G57" s="24" t="str">
        <f>IF($H57=7,Inscrição!J61,"")</f>
        <v/>
      </c>
      <c r="H57" s="24">
        <f>Inscrição!K61</f>
        <v>6</v>
      </c>
      <c r="I57" s="24"/>
    </row>
    <row r="58" spans="2:9" x14ac:dyDescent="0.25">
      <c r="B58" s="24" t="str">
        <f>IF($H58=7,Inscrição!B62,"")</f>
        <v/>
      </c>
      <c r="C58" s="46" t="str">
        <f>IF($H58=7,Inscrição!C62,"")</f>
        <v/>
      </c>
      <c r="D58" s="24" t="str">
        <f>IF($H58=7,Inscrição!F62,"")</f>
        <v/>
      </c>
      <c r="E58" s="24" t="str">
        <f>IF($H58=7,Inscrição!D62,"")</f>
        <v/>
      </c>
      <c r="F58" s="24" t="str">
        <f>IF($H58=7,Inscrição!G62,"")</f>
        <v/>
      </c>
      <c r="G58" s="24" t="str">
        <f>IF($H58=7,Inscrição!J62,"")</f>
        <v/>
      </c>
      <c r="H58" s="24">
        <f>Inscrição!K62</f>
        <v>6</v>
      </c>
      <c r="I58" s="24"/>
    </row>
    <row r="59" spans="2:9" x14ac:dyDescent="0.25">
      <c r="B59" s="24" t="str">
        <f>IF($H59=7,Inscrição!B63,"")</f>
        <v/>
      </c>
      <c r="C59" s="46" t="str">
        <f>IF($H59=7,Inscrição!C63,"")</f>
        <v/>
      </c>
      <c r="D59" s="24" t="str">
        <f>IF($H59=7,Inscrição!F63,"")</f>
        <v/>
      </c>
      <c r="E59" s="24" t="str">
        <f>IF($H59=7,Inscrição!D63,"")</f>
        <v/>
      </c>
      <c r="F59" s="24" t="str">
        <f>IF($H59=7,Inscrição!G63,"")</f>
        <v/>
      </c>
      <c r="G59" s="24" t="str">
        <f>IF($H59=7,Inscrição!J63,"")</f>
        <v/>
      </c>
      <c r="H59" s="24">
        <f>Inscrição!K63</f>
        <v>6</v>
      </c>
      <c r="I59" s="24"/>
    </row>
    <row r="60" spans="2:9" x14ac:dyDescent="0.25">
      <c r="B60" s="24" t="str">
        <f>IF($H60=7,Inscrição!B64,"")</f>
        <v/>
      </c>
      <c r="C60" s="46" t="str">
        <f>IF($H60=7,Inscrição!C64,"")</f>
        <v/>
      </c>
      <c r="D60" s="24" t="str">
        <f>IF($H60=7,Inscrição!F64,"")</f>
        <v/>
      </c>
      <c r="E60" s="24" t="str">
        <f>IF($H60=7,Inscrição!D64,"")</f>
        <v/>
      </c>
      <c r="F60" s="24" t="str">
        <f>IF($H60=7,Inscrição!G64,"")</f>
        <v/>
      </c>
      <c r="G60" s="24" t="str">
        <f>IF($H60=7,Inscrição!J64,"")</f>
        <v/>
      </c>
      <c r="H60" s="24">
        <f>Inscrição!K64</f>
        <v>6</v>
      </c>
      <c r="I60" s="24"/>
    </row>
    <row r="61" spans="2:9" x14ac:dyDescent="0.25">
      <c r="B61" s="24" t="str">
        <f>IF($H61=7,Inscrição!B65,"")</f>
        <v/>
      </c>
      <c r="C61" s="46" t="str">
        <f>IF($H61=7,Inscrição!C65,"")</f>
        <v/>
      </c>
      <c r="D61" s="24" t="str">
        <f>IF($H61=7,Inscrição!F65,"")</f>
        <v/>
      </c>
      <c r="E61" s="24" t="str">
        <f>IF($H61=7,Inscrição!D65,"")</f>
        <v/>
      </c>
      <c r="F61" s="24" t="str">
        <f>IF($H61=7,Inscrição!G65,"")</f>
        <v/>
      </c>
      <c r="G61" s="24" t="str">
        <f>IF($H61=7,Inscrição!J65,"")</f>
        <v/>
      </c>
      <c r="H61" s="24">
        <f>Inscrição!K65</f>
        <v>6</v>
      </c>
      <c r="I61" s="24"/>
    </row>
    <row r="62" spans="2:9" x14ac:dyDescent="0.25">
      <c r="B62" s="24" t="str">
        <f>IF($H62=7,Inscrição!B66,"")</f>
        <v/>
      </c>
      <c r="C62" s="46" t="str">
        <f>IF($H62=7,Inscrição!C66,"")</f>
        <v/>
      </c>
      <c r="D62" s="24" t="str">
        <f>IF($H62=7,Inscrição!F66,"")</f>
        <v/>
      </c>
      <c r="E62" s="24" t="str">
        <f>IF($H62=7,Inscrição!D66,"")</f>
        <v/>
      </c>
      <c r="F62" s="24" t="str">
        <f>IF($H62=7,Inscrição!G66,"")</f>
        <v/>
      </c>
      <c r="G62" s="24" t="str">
        <f>IF($H62=7,Inscrição!J66,"")</f>
        <v/>
      </c>
      <c r="H62" s="24">
        <f>Inscrição!K66</f>
        <v>6</v>
      </c>
      <c r="I62" s="24"/>
    </row>
    <row r="63" spans="2:9" x14ac:dyDescent="0.25">
      <c r="B63" s="24" t="str">
        <f>IF($H63=7,Inscrição!B67,"")</f>
        <v/>
      </c>
      <c r="C63" s="46" t="str">
        <f>IF($H63=7,Inscrição!C67,"")</f>
        <v/>
      </c>
      <c r="D63" s="24" t="str">
        <f>IF($H63=7,Inscrição!F67,"")</f>
        <v/>
      </c>
      <c r="E63" s="24" t="str">
        <f>IF($H63=7,Inscrição!D67,"")</f>
        <v/>
      </c>
      <c r="F63" s="24" t="str">
        <f>IF($H63=7,Inscrição!G67,"")</f>
        <v/>
      </c>
      <c r="G63" s="24" t="str">
        <f>IF($H63=7,Inscrição!J67,"")</f>
        <v/>
      </c>
      <c r="H63" s="24">
        <f>Inscrição!K67</f>
        <v>6</v>
      </c>
      <c r="I63" s="24"/>
    </row>
    <row r="64" spans="2:9" x14ac:dyDescent="0.25">
      <c r="B64" s="24" t="str">
        <f>IF($H64=7,Inscrição!B68,"")</f>
        <v/>
      </c>
      <c r="C64" s="46" t="str">
        <f>IF($H64=7,Inscrição!C68,"")</f>
        <v/>
      </c>
      <c r="D64" s="24" t="str">
        <f>IF($H64=7,Inscrição!F68,"")</f>
        <v/>
      </c>
      <c r="E64" s="24" t="str">
        <f>IF($H64=7,Inscrição!D68,"")</f>
        <v/>
      </c>
      <c r="F64" s="24" t="str">
        <f>IF($H64=7,Inscrição!G68,"")</f>
        <v/>
      </c>
      <c r="G64" s="24" t="str">
        <f>IF($H64=7,Inscrição!J68,"")</f>
        <v/>
      </c>
      <c r="H64" s="24">
        <f>Inscrição!K68</f>
        <v>6</v>
      </c>
      <c r="I64" s="24"/>
    </row>
    <row r="65" spans="2:9" x14ac:dyDescent="0.25">
      <c r="B65" s="24" t="str">
        <f>IF($H65=7,Inscrição!B69,"")</f>
        <v/>
      </c>
      <c r="C65" s="46" t="str">
        <f>IF($H65=7,Inscrição!C69,"")</f>
        <v/>
      </c>
      <c r="D65" s="24" t="str">
        <f>IF($H65=7,Inscrição!F69,"")</f>
        <v/>
      </c>
      <c r="E65" s="24" t="str">
        <f>IF($H65=7,Inscrição!D69,"")</f>
        <v/>
      </c>
      <c r="F65" s="24" t="str">
        <f>IF($H65=7,Inscrição!G69,"")</f>
        <v/>
      </c>
      <c r="G65" s="24" t="str">
        <f>IF($H65=7,Inscrição!J69,"")</f>
        <v/>
      </c>
      <c r="H65" s="24">
        <f>Inscrição!K69</f>
        <v>6</v>
      </c>
      <c r="I65" s="24"/>
    </row>
    <row r="66" spans="2:9" x14ac:dyDescent="0.25">
      <c r="B66" s="24" t="str">
        <f>IF($H66=7,Inscrição!B70,"")</f>
        <v/>
      </c>
      <c r="C66" s="46" t="str">
        <f>IF($H66=7,Inscrição!C70,"")</f>
        <v/>
      </c>
      <c r="D66" s="24" t="str">
        <f>IF($H66=7,Inscrição!F70,"")</f>
        <v/>
      </c>
      <c r="E66" s="24" t="str">
        <f>IF($H66=7,Inscrição!D70,"")</f>
        <v/>
      </c>
      <c r="F66" s="24" t="str">
        <f>IF($H66=7,Inscrição!G70,"")</f>
        <v/>
      </c>
      <c r="G66" s="24" t="str">
        <f>IF($H66=7,Inscrição!J70,"")</f>
        <v/>
      </c>
      <c r="H66" s="24">
        <f>Inscrição!K70</f>
        <v>6</v>
      </c>
      <c r="I66" s="24"/>
    </row>
    <row r="67" spans="2:9" x14ac:dyDescent="0.25">
      <c r="B67" s="24" t="str">
        <f>IF($H67=7,Inscrição!B71,"")</f>
        <v/>
      </c>
      <c r="C67" s="46" t="str">
        <f>IF($H67=7,Inscrição!C71,"")</f>
        <v/>
      </c>
      <c r="D67" s="24" t="str">
        <f>IF($H67=7,Inscrição!F71,"")</f>
        <v/>
      </c>
      <c r="E67" s="24" t="str">
        <f>IF($H67=7,Inscrição!D71,"")</f>
        <v/>
      </c>
      <c r="F67" s="24" t="str">
        <f>IF($H67=7,Inscrição!G71,"")</f>
        <v/>
      </c>
      <c r="G67" s="24" t="str">
        <f>IF($H67=7,Inscrição!J71,"")</f>
        <v/>
      </c>
      <c r="H67" s="24">
        <f>Inscrição!K71</f>
        <v>6</v>
      </c>
      <c r="I67" s="24"/>
    </row>
    <row r="68" spans="2:9" x14ac:dyDescent="0.25">
      <c r="B68" s="24" t="str">
        <f>IF($H68=7,Inscrição!B72,"")</f>
        <v/>
      </c>
      <c r="C68" s="46" t="str">
        <f>IF($H68=7,Inscrição!C72,"")</f>
        <v/>
      </c>
      <c r="D68" s="24" t="str">
        <f>IF($H68=7,Inscrição!F72,"")</f>
        <v/>
      </c>
      <c r="E68" s="24" t="str">
        <f>IF($H68=7,Inscrição!D72,"")</f>
        <v/>
      </c>
      <c r="F68" s="24" t="str">
        <f>IF($H68=7,Inscrição!G72,"")</f>
        <v/>
      </c>
      <c r="G68" s="24" t="str">
        <f>IF($H68=7,Inscrição!J72,"")</f>
        <v/>
      </c>
      <c r="H68" s="24">
        <f>Inscrição!K72</f>
        <v>6</v>
      </c>
      <c r="I68" s="24"/>
    </row>
    <row r="69" spans="2:9" x14ac:dyDescent="0.25">
      <c r="B69" s="24" t="str">
        <f>IF($H69=7,Inscrição!B73,"")</f>
        <v/>
      </c>
      <c r="C69" s="46" t="str">
        <f>IF($H69=7,Inscrição!C73,"")</f>
        <v/>
      </c>
      <c r="D69" s="24" t="str">
        <f>IF($H69=7,Inscrição!F73,"")</f>
        <v/>
      </c>
      <c r="E69" s="24" t="str">
        <f>IF($H69=7,Inscrição!D73,"")</f>
        <v/>
      </c>
      <c r="F69" s="24" t="str">
        <f>IF($H69=7,Inscrição!G73,"")</f>
        <v/>
      </c>
      <c r="G69" s="24" t="str">
        <f>IF($H69=7,Inscrição!J73,"")</f>
        <v/>
      </c>
      <c r="H69" s="24">
        <f>Inscrição!K73</f>
        <v>6</v>
      </c>
      <c r="I69" s="24"/>
    </row>
    <row r="70" spans="2:9" x14ac:dyDescent="0.25">
      <c r="B70" s="24" t="str">
        <f>IF($H70=7,Inscrição!B74,"")</f>
        <v/>
      </c>
      <c r="C70" s="46" t="str">
        <f>IF($H70=7,Inscrição!C74,"")</f>
        <v/>
      </c>
      <c r="D70" s="24" t="str">
        <f>IF($H70=7,Inscrição!F74,"")</f>
        <v/>
      </c>
      <c r="E70" s="24" t="str">
        <f>IF($H70=7,Inscrição!D74,"")</f>
        <v/>
      </c>
      <c r="F70" s="24" t="str">
        <f>IF($H70=7,Inscrição!G74,"")</f>
        <v/>
      </c>
      <c r="G70" s="24" t="str">
        <f>IF($H70=7,Inscrição!J74,"")</f>
        <v/>
      </c>
      <c r="H70" s="24">
        <f>Inscrição!K74</f>
        <v>6</v>
      </c>
      <c r="I70" s="24"/>
    </row>
    <row r="71" spans="2:9" x14ac:dyDescent="0.25">
      <c r="B71" s="24" t="str">
        <f>IF($H71=7,Inscrição!B75,"")</f>
        <v/>
      </c>
      <c r="C71" s="46" t="str">
        <f>IF($H71=7,Inscrição!C75,"")</f>
        <v/>
      </c>
      <c r="D71" s="24" t="str">
        <f>IF($H71=7,Inscrição!F75,"")</f>
        <v/>
      </c>
      <c r="E71" s="24" t="str">
        <f>IF($H71=7,Inscrição!D75,"")</f>
        <v/>
      </c>
      <c r="F71" s="24" t="str">
        <f>IF($H71=7,Inscrição!G75,"")</f>
        <v/>
      </c>
      <c r="G71" s="24" t="str">
        <f>IF($H71=7,Inscrição!J75,"")</f>
        <v/>
      </c>
      <c r="H71" s="24">
        <f>Inscrição!K75</f>
        <v>6</v>
      </c>
      <c r="I71" s="24"/>
    </row>
    <row r="72" spans="2:9" x14ac:dyDescent="0.25">
      <c r="B72" s="24" t="str">
        <f>IF($H72=7,Inscrição!B76,"")</f>
        <v/>
      </c>
      <c r="C72" s="46" t="str">
        <f>IF($H72=7,Inscrição!C76,"")</f>
        <v/>
      </c>
      <c r="D72" s="24" t="str">
        <f>IF($H72=7,Inscrição!F76,"")</f>
        <v/>
      </c>
      <c r="E72" s="24" t="str">
        <f>IF($H72=7,Inscrição!D76,"")</f>
        <v/>
      </c>
      <c r="F72" s="24" t="str">
        <f>IF($H72=7,Inscrição!G76,"")</f>
        <v/>
      </c>
      <c r="G72" s="24" t="str">
        <f>IF($H72=7,Inscrição!J76,"")</f>
        <v/>
      </c>
      <c r="H72" s="24">
        <f>Inscrição!K76</f>
        <v>6</v>
      </c>
      <c r="I72" s="24"/>
    </row>
    <row r="73" spans="2:9" x14ac:dyDescent="0.25">
      <c r="B73" s="24" t="str">
        <f>IF($H73=7,Inscrição!B77,"")</f>
        <v/>
      </c>
      <c r="C73" s="46" t="str">
        <f>IF($H73=7,Inscrição!C77,"")</f>
        <v/>
      </c>
      <c r="D73" s="24" t="str">
        <f>IF($H73=7,Inscrição!F77,"")</f>
        <v/>
      </c>
      <c r="E73" s="24" t="str">
        <f>IF($H73=7,Inscrição!D77,"")</f>
        <v/>
      </c>
      <c r="F73" s="24" t="str">
        <f>IF($H73=7,Inscrição!G77,"")</f>
        <v/>
      </c>
      <c r="G73" s="24" t="str">
        <f>IF($H73=7,Inscrição!J77,"")</f>
        <v/>
      </c>
      <c r="H73" s="24">
        <f>Inscrição!K77</f>
        <v>6</v>
      </c>
      <c r="I73" s="24"/>
    </row>
    <row r="74" spans="2:9" x14ac:dyDescent="0.25">
      <c r="B74" s="24" t="str">
        <f>IF($H74=7,Inscrição!B78,"")</f>
        <v/>
      </c>
      <c r="C74" s="46" t="str">
        <f>IF($H74=7,Inscrição!C78,"")</f>
        <v/>
      </c>
      <c r="D74" s="24" t="str">
        <f>IF($H74=7,Inscrição!F78,"")</f>
        <v/>
      </c>
      <c r="E74" s="24" t="str">
        <f>IF($H74=7,Inscrição!D78,"")</f>
        <v/>
      </c>
      <c r="F74" s="24" t="str">
        <f>IF($H74=7,Inscrição!G78,"")</f>
        <v/>
      </c>
      <c r="G74" s="24" t="str">
        <f>IF($H74=7,Inscrição!J78,"")</f>
        <v/>
      </c>
      <c r="H74" s="24">
        <f>Inscrição!K78</f>
        <v>6</v>
      </c>
      <c r="I74" s="24"/>
    </row>
    <row r="75" spans="2:9" x14ac:dyDescent="0.25">
      <c r="B75" s="24" t="str">
        <f>IF($H75=7,Inscrição!B79,"")</f>
        <v/>
      </c>
      <c r="C75" s="46" t="str">
        <f>IF($H75=7,Inscrição!C79,"")</f>
        <v/>
      </c>
      <c r="D75" s="24" t="str">
        <f>IF($H75=7,Inscrição!F79,"")</f>
        <v/>
      </c>
      <c r="E75" s="24" t="str">
        <f>IF($H75=7,Inscrição!D79,"")</f>
        <v/>
      </c>
      <c r="F75" s="24" t="str">
        <f>IF($H75=7,Inscrição!G79,"")</f>
        <v/>
      </c>
      <c r="G75" s="24" t="str">
        <f>IF($H75=7,Inscrição!J79,"")</f>
        <v/>
      </c>
      <c r="H75" s="24">
        <f>Inscrição!K79</f>
        <v>6</v>
      </c>
      <c r="I75" s="24"/>
    </row>
    <row r="76" spans="2:9" x14ac:dyDescent="0.25">
      <c r="B76" s="24" t="str">
        <f>IF($H76=7,Inscrição!B80,"")</f>
        <v/>
      </c>
      <c r="C76" s="46" t="str">
        <f>IF($H76=7,Inscrição!C80,"")</f>
        <v/>
      </c>
      <c r="D76" s="24" t="str">
        <f>IF($H76=7,Inscrição!F80,"")</f>
        <v/>
      </c>
      <c r="E76" s="24" t="str">
        <f>IF($H76=7,Inscrição!D80,"")</f>
        <v/>
      </c>
      <c r="F76" s="24" t="str">
        <f>IF($H76=7,Inscrição!G80,"")</f>
        <v/>
      </c>
      <c r="G76" s="24" t="str">
        <f>IF($H76=7,Inscrição!J80,"")</f>
        <v/>
      </c>
      <c r="H76" s="24">
        <f>Inscrição!K80</f>
        <v>6</v>
      </c>
      <c r="I76" s="24"/>
    </row>
    <row r="77" spans="2:9" x14ac:dyDescent="0.25">
      <c r="B77" s="24" t="str">
        <f>IF($H77=7,Inscrição!B81,"")</f>
        <v/>
      </c>
      <c r="C77" s="46" t="str">
        <f>IF($H77=7,Inscrição!C81,"")</f>
        <v/>
      </c>
      <c r="D77" s="24" t="str">
        <f>IF($H77=7,Inscrição!F81,"")</f>
        <v/>
      </c>
      <c r="E77" s="24" t="str">
        <f>IF($H77=7,Inscrição!D81,"")</f>
        <v/>
      </c>
      <c r="F77" s="24" t="str">
        <f>IF($H77=7,Inscrição!G81,"")</f>
        <v/>
      </c>
      <c r="G77" s="24" t="str">
        <f>IF($H77=7,Inscrição!J81,"")</f>
        <v/>
      </c>
      <c r="H77" s="24">
        <f>Inscrição!K81</f>
        <v>6</v>
      </c>
      <c r="I77" s="24"/>
    </row>
    <row r="78" spans="2:9" x14ac:dyDescent="0.25">
      <c r="B78" s="24" t="str">
        <f>IF($H78=7,Inscrição!B82,"")</f>
        <v/>
      </c>
      <c r="C78" s="46" t="str">
        <f>IF($H78=7,Inscrição!C82,"")</f>
        <v/>
      </c>
      <c r="D78" s="24" t="str">
        <f>IF($H78=7,Inscrição!F82,"")</f>
        <v/>
      </c>
      <c r="E78" s="24" t="str">
        <f>IF($H78=7,Inscrição!D82,"")</f>
        <v/>
      </c>
      <c r="F78" s="24" t="str">
        <f>IF($H78=7,Inscrição!G82,"")</f>
        <v/>
      </c>
      <c r="G78" s="24" t="str">
        <f>IF($H78=7,Inscrição!J82,"")</f>
        <v/>
      </c>
      <c r="H78" s="24">
        <f>Inscrição!K82</f>
        <v>6</v>
      </c>
      <c r="I78" s="24"/>
    </row>
    <row r="79" spans="2:9" x14ac:dyDescent="0.25">
      <c r="B79" s="24" t="str">
        <f>IF($H79=7,Inscrição!B83,"")</f>
        <v/>
      </c>
      <c r="C79" s="46" t="str">
        <f>IF($H79=7,Inscrição!C83,"")</f>
        <v/>
      </c>
      <c r="D79" s="24" t="str">
        <f>IF($H79=7,Inscrição!F83,"")</f>
        <v/>
      </c>
      <c r="E79" s="24" t="str">
        <f>IF($H79=7,Inscrição!D83,"")</f>
        <v/>
      </c>
      <c r="F79" s="24" t="str">
        <f>IF($H79=7,Inscrição!G83,"")</f>
        <v/>
      </c>
      <c r="G79" s="24" t="str">
        <f>IF($H79=7,Inscrição!J83,"")</f>
        <v/>
      </c>
      <c r="H79" s="24">
        <f>Inscrição!K83</f>
        <v>6</v>
      </c>
      <c r="I79" s="24"/>
    </row>
    <row r="80" spans="2:9" x14ac:dyDescent="0.25">
      <c r="B80" s="24" t="str">
        <f>IF($H80=7,Inscrição!B84,"")</f>
        <v/>
      </c>
      <c r="C80" s="46" t="str">
        <f>IF($H80=7,Inscrição!C84,"")</f>
        <v/>
      </c>
      <c r="D80" s="24" t="str">
        <f>IF($H80=7,Inscrição!F84,"")</f>
        <v/>
      </c>
      <c r="E80" s="24" t="str">
        <f>IF($H80=7,Inscrição!D84,"")</f>
        <v/>
      </c>
      <c r="F80" s="24" t="str">
        <f>IF($H80=7,Inscrição!G84,"")</f>
        <v/>
      </c>
      <c r="G80" s="24" t="str">
        <f>IF($H80=7,Inscrição!J84,"")</f>
        <v/>
      </c>
      <c r="H80" s="24">
        <f>Inscrição!K84</f>
        <v>6</v>
      </c>
      <c r="I80" s="24"/>
    </row>
    <row r="81" spans="2:9" x14ac:dyDescent="0.25">
      <c r="B81" s="24" t="str">
        <f>IF($H81=7,Inscrição!B85,"")</f>
        <v/>
      </c>
      <c r="C81" s="46" t="str">
        <f>IF($H81=7,Inscrição!C85,"")</f>
        <v/>
      </c>
      <c r="D81" s="24" t="str">
        <f>IF($H81=7,Inscrição!F85,"")</f>
        <v/>
      </c>
      <c r="E81" s="24" t="str">
        <f>IF($H81=7,Inscrição!D85,"")</f>
        <v/>
      </c>
      <c r="F81" s="24" t="str">
        <f>IF($H81=7,Inscrição!G85,"")</f>
        <v/>
      </c>
      <c r="G81" s="24" t="str">
        <f>IF($H81=7,Inscrição!J85,"")</f>
        <v/>
      </c>
      <c r="H81" s="24">
        <f>Inscrição!K85</f>
        <v>6</v>
      </c>
      <c r="I81" s="24"/>
    </row>
    <row r="82" spans="2:9" x14ac:dyDescent="0.25">
      <c r="B82" s="24" t="str">
        <f>IF($H82=7,Inscrição!B86,"")</f>
        <v/>
      </c>
      <c r="C82" s="46" t="str">
        <f>IF($H82=7,Inscrição!C86,"")</f>
        <v/>
      </c>
      <c r="D82" s="24" t="str">
        <f>IF($H82=7,Inscrição!F86,"")</f>
        <v/>
      </c>
      <c r="E82" s="24" t="str">
        <f>IF($H82=7,Inscrição!D86,"")</f>
        <v/>
      </c>
      <c r="F82" s="24" t="str">
        <f>IF($H82=7,Inscrição!G86,"")</f>
        <v/>
      </c>
      <c r="G82" s="24" t="str">
        <f>IF($H82=7,Inscrição!J86,"")</f>
        <v/>
      </c>
      <c r="H82" s="24">
        <f>Inscrição!K86</f>
        <v>6</v>
      </c>
      <c r="I82" s="24"/>
    </row>
    <row r="83" spans="2:9" x14ac:dyDescent="0.25">
      <c r="B83" s="24" t="str">
        <f>IF($H83=7,Inscrição!B87,"")</f>
        <v/>
      </c>
      <c r="C83" s="46" t="str">
        <f>IF($H83=7,Inscrição!C87,"")</f>
        <v/>
      </c>
      <c r="D83" s="24" t="str">
        <f>IF($H83=7,Inscrição!F87,"")</f>
        <v/>
      </c>
      <c r="E83" s="24" t="str">
        <f>IF($H83=7,Inscrição!D87,"")</f>
        <v/>
      </c>
      <c r="F83" s="24" t="str">
        <f>IF($H83=7,Inscrição!G87,"")</f>
        <v/>
      </c>
      <c r="G83" s="24" t="str">
        <f>IF($H83=7,Inscrição!J87,"")</f>
        <v/>
      </c>
      <c r="H83" s="24">
        <f>Inscrição!K87</f>
        <v>6</v>
      </c>
      <c r="I83" s="24"/>
    </row>
    <row r="84" spans="2:9" x14ac:dyDescent="0.25">
      <c r="B84" s="24" t="str">
        <f>IF($H84=7,Inscrição!B88,"")</f>
        <v/>
      </c>
      <c r="C84" s="46" t="str">
        <f>IF($H84=7,Inscrição!C88,"")</f>
        <v/>
      </c>
      <c r="D84" s="24" t="str">
        <f>IF($H84=7,Inscrição!F88,"")</f>
        <v/>
      </c>
      <c r="E84" s="24" t="str">
        <f>IF($H84=7,Inscrição!D88,"")</f>
        <v/>
      </c>
      <c r="F84" s="24" t="str">
        <f>IF($H84=7,Inscrição!G88,"")</f>
        <v/>
      </c>
      <c r="G84" s="24" t="str">
        <f>IF($H84=7,Inscrição!J88,"")</f>
        <v/>
      </c>
      <c r="H84" s="24">
        <f>Inscrição!K88</f>
        <v>6</v>
      </c>
      <c r="I84" s="24"/>
    </row>
    <row r="85" spans="2:9" x14ac:dyDescent="0.25">
      <c r="B85" s="24" t="str">
        <f>IF($H85=7,Inscrição!B89,"")</f>
        <v/>
      </c>
      <c r="C85" s="46" t="str">
        <f>IF($H85=7,Inscrição!C89,"")</f>
        <v/>
      </c>
      <c r="D85" s="24" t="str">
        <f>IF($H85=7,Inscrição!F89,"")</f>
        <v/>
      </c>
      <c r="E85" s="24" t="str">
        <f>IF($H85=7,Inscrição!D89,"")</f>
        <v/>
      </c>
      <c r="F85" s="24" t="str">
        <f>IF($H85=7,Inscrição!G89,"")</f>
        <v/>
      </c>
      <c r="G85" s="24" t="str">
        <f>IF($H85=7,Inscrição!J89,"")</f>
        <v/>
      </c>
      <c r="H85" s="24">
        <f>Inscrição!K89</f>
        <v>6</v>
      </c>
      <c r="I85" s="24"/>
    </row>
    <row r="86" spans="2:9" x14ac:dyDescent="0.25">
      <c r="B86" s="24" t="str">
        <f>IF($H86=7,Inscrição!B90,"")</f>
        <v/>
      </c>
      <c r="C86" s="46" t="str">
        <f>IF($H86=7,Inscrição!C90,"")</f>
        <v/>
      </c>
      <c r="D86" s="24" t="str">
        <f>IF($H86=7,Inscrição!F90,"")</f>
        <v/>
      </c>
      <c r="E86" s="24" t="str">
        <f>IF($H86=7,Inscrição!D90,"")</f>
        <v/>
      </c>
      <c r="F86" s="24" t="str">
        <f>IF($H86=7,Inscrição!G90,"")</f>
        <v/>
      </c>
      <c r="G86" s="24" t="str">
        <f>IF($H86=7,Inscrição!J90,"")</f>
        <v/>
      </c>
      <c r="H86" s="24">
        <f>Inscrição!K90</f>
        <v>6</v>
      </c>
      <c r="I86" s="24"/>
    </row>
    <row r="87" spans="2:9" x14ac:dyDescent="0.25">
      <c r="B87" s="24" t="str">
        <f>IF($H87=7,Inscrição!B91,"")</f>
        <v/>
      </c>
      <c r="C87" s="46" t="str">
        <f>IF($H87=7,Inscrição!C91,"")</f>
        <v/>
      </c>
      <c r="D87" s="24" t="str">
        <f>IF($H87=7,Inscrição!F91,"")</f>
        <v/>
      </c>
      <c r="E87" s="24" t="str">
        <f>IF($H87=7,Inscrição!D91,"")</f>
        <v/>
      </c>
      <c r="F87" s="24" t="str">
        <f>IF($H87=7,Inscrição!G91,"")</f>
        <v/>
      </c>
      <c r="G87" s="24" t="str">
        <f>IF($H87=7,Inscrição!J91,"")</f>
        <v/>
      </c>
      <c r="H87" s="24">
        <f>Inscrição!K91</f>
        <v>6</v>
      </c>
      <c r="I87" s="24"/>
    </row>
    <row r="88" spans="2:9" x14ac:dyDescent="0.25">
      <c r="B88" s="24" t="str">
        <f>IF($H88=7,Inscrição!B92,"")</f>
        <v/>
      </c>
      <c r="C88" s="46" t="str">
        <f>IF($H88=7,Inscrição!C92,"")</f>
        <v/>
      </c>
      <c r="D88" s="24" t="str">
        <f>IF($H88=7,Inscrição!F92,"")</f>
        <v/>
      </c>
      <c r="E88" s="24" t="str">
        <f>IF($H88=7,Inscrição!D92,"")</f>
        <v/>
      </c>
      <c r="F88" s="24" t="str">
        <f>IF($H88=7,Inscrição!G92,"")</f>
        <v/>
      </c>
      <c r="G88" s="24" t="str">
        <f>IF($H88=7,Inscrição!J92,"")</f>
        <v/>
      </c>
      <c r="H88" s="24">
        <f>Inscrição!K92</f>
        <v>6</v>
      </c>
      <c r="I88" s="24"/>
    </row>
    <row r="89" spans="2:9" x14ac:dyDescent="0.25">
      <c r="B89" s="24" t="str">
        <f>IF($H89=7,Inscrição!B93,"")</f>
        <v/>
      </c>
      <c r="C89" s="46" t="str">
        <f>IF($H89=7,Inscrição!C93,"")</f>
        <v/>
      </c>
      <c r="D89" s="24" t="str">
        <f>IF($H89=7,Inscrição!F93,"")</f>
        <v/>
      </c>
      <c r="E89" s="24" t="str">
        <f>IF($H89=7,Inscrição!D93,"")</f>
        <v/>
      </c>
      <c r="F89" s="24" t="str">
        <f>IF($H89=7,Inscrição!G93,"")</f>
        <v/>
      </c>
      <c r="G89" s="24" t="str">
        <f>IF($H89=7,Inscrição!J93,"")</f>
        <v/>
      </c>
      <c r="H89" s="24">
        <f>Inscrição!K93</f>
        <v>6</v>
      </c>
      <c r="I89" s="24"/>
    </row>
    <row r="90" spans="2:9" x14ac:dyDescent="0.25">
      <c r="B90" s="24" t="str">
        <f>IF($H90=7,Inscrição!B94,"")</f>
        <v/>
      </c>
      <c r="C90" s="46" t="str">
        <f>IF($H90=7,Inscrição!C94,"")</f>
        <v/>
      </c>
      <c r="D90" s="24" t="str">
        <f>IF($H90=7,Inscrição!F94,"")</f>
        <v/>
      </c>
      <c r="E90" s="24" t="str">
        <f>IF($H90=7,Inscrição!D94,"")</f>
        <v/>
      </c>
      <c r="F90" s="24" t="str">
        <f>IF($H90=7,Inscrição!G94,"")</f>
        <v/>
      </c>
      <c r="G90" s="24" t="str">
        <f>IF($H90=7,Inscrição!J94,"")</f>
        <v/>
      </c>
      <c r="H90" s="24">
        <f>Inscrição!K94</f>
        <v>6</v>
      </c>
      <c r="I90" s="24"/>
    </row>
    <row r="91" spans="2:9" x14ac:dyDescent="0.25">
      <c r="B91" s="24" t="str">
        <f>IF($H91=7,Inscrição!B95,"")</f>
        <v/>
      </c>
      <c r="C91" s="46" t="str">
        <f>IF($H91=7,Inscrição!C95,"")</f>
        <v/>
      </c>
      <c r="D91" s="24" t="str">
        <f>IF($H91=7,Inscrição!F95,"")</f>
        <v/>
      </c>
      <c r="E91" s="24" t="str">
        <f>IF($H91=7,Inscrição!D95,"")</f>
        <v/>
      </c>
      <c r="F91" s="24" t="str">
        <f>IF($H91=7,Inscrição!G95,"")</f>
        <v/>
      </c>
      <c r="G91" s="24" t="str">
        <f>IF($H91=7,Inscrição!J95,"")</f>
        <v/>
      </c>
      <c r="H91" s="24">
        <f>Inscrição!K95</f>
        <v>6</v>
      </c>
      <c r="I91" s="24"/>
    </row>
    <row r="92" spans="2:9" x14ac:dyDescent="0.25">
      <c r="B92" s="24" t="str">
        <f>IF($H92=7,Inscrição!B96,"")</f>
        <v/>
      </c>
      <c r="C92" s="46" t="str">
        <f>IF($H92=7,Inscrição!C96,"")</f>
        <v/>
      </c>
      <c r="D92" s="24" t="str">
        <f>IF($H92=7,Inscrição!F96,"")</f>
        <v/>
      </c>
      <c r="E92" s="24" t="str">
        <f>IF($H92=7,Inscrição!D96,"")</f>
        <v/>
      </c>
      <c r="F92" s="24" t="str">
        <f>IF($H92=7,Inscrição!G96,"")</f>
        <v/>
      </c>
      <c r="G92" s="24" t="str">
        <f>IF($H92=7,Inscrição!J96,"")</f>
        <v/>
      </c>
      <c r="H92" s="24">
        <f>Inscrição!K96</f>
        <v>6</v>
      </c>
      <c r="I92" s="24"/>
    </row>
    <row r="93" spans="2:9" x14ac:dyDescent="0.25">
      <c r="B93" s="24" t="str">
        <f>IF($H93=7,Inscrição!B97,"")</f>
        <v/>
      </c>
      <c r="C93" s="46" t="str">
        <f>IF($H93=7,Inscrição!C97,"")</f>
        <v/>
      </c>
      <c r="D93" s="24" t="str">
        <f>IF($H93=7,Inscrição!F97,"")</f>
        <v/>
      </c>
      <c r="E93" s="24" t="str">
        <f>IF($H93=7,Inscrição!D97,"")</f>
        <v/>
      </c>
      <c r="F93" s="24" t="str">
        <f>IF($H93=7,Inscrição!G97,"")</f>
        <v/>
      </c>
      <c r="G93" s="24" t="str">
        <f>IF($H93=7,Inscrição!J97,"")</f>
        <v/>
      </c>
      <c r="H93" s="24">
        <f>Inscrição!K97</f>
        <v>6</v>
      </c>
      <c r="I93" s="24"/>
    </row>
    <row r="94" spans="2:9" x14ac:dyDescent="0.25">
      <c r="B94" s="24" t="str">
        <f>IF($H94=7,Inscrição!B98,"")</f>
        <v/>
      </c>
      <c r="C94" s="46" t="str">
        <f>IF($H94=7,Inscrição!C98,"")</f>
        <v/>
      </c>
      <c r="D94" s="24" t="str">
        <f>IF($H94=7,Inscrição!F98,"")</f>
        <v/>
      </c>
      <c r="E94" s="24" t="str">
        <f>IF($H94=7,Inscrição!D98,"")</f>
        <v/>
      </c>
      <c r="F94" s="24" t="str">
        <f>IF($H94=7,Inscrição!G98,"")</f>
        <v/>
      </c>
      <c r="G94" s="24" t="str">
        <f>IF($H94=7,Inscrição!J98,"")</f>
        <v/>
      </c>
      <c r="H94" s="24">
        <f>Inscrição!K98</f>
        <v>6</v>
      </c>
      <c r="I94" s="24"/>
    </row>
    <row r="95" spans="2:9" x14ac:dyDescent="0.25">
      <c r="B95" s="24" t="str">
        <f>IF($H95=7,Inscrição!B99,"")</f>
        <v/>
      </c>
      <c r="C95" s="46" t="str">
        <f>IF($H95=7,Inscrição!C99,"")</f>
        <v/>
      </c>
      <c r="D95" s="24" t="str">
        <f>IF($H95=7,Inscrição!F99,"")</f>
        <v/>
      </c>
      <c r="E95" s="24" t="str">
        <f>IF($H95=7,Inscrição!D99,"")</f>
        <v/>
      </c>
      <c r="F95" s="24" t="str">
        <f>IF($H95=7,Inscrição!G99,"")</f>
        <v/>
      </c>
      <c r="G95" s="24" t="str">
        <f>IF($H95=7,Inscrição!J99,"")</f>
        <v/>
      </c>
      <c r="H95" s="24">
        <f>Inscrição!K99</f>
        <v>6</v>
      </c>
      <c r="I95" s="24"/>
    </row>
    <row r="96" spans="2:9" x14ac:dyDescent="0.25">
      <c r="B96" s="24" t="str">
        <f>IF($H96=7,Inscrição!B100,"")</f>
        <v/>
      </c>
      <c r="C96" s="46" t="str">
        <f>IF($H96=7,Inscrição!C100,"")</f>
        <v/>
      </c>
      <c r="D96" s="24" t="str">
        <f>IF($H96=7,Inscrição!F100,"")</f>
        <v/>
      </c>
      <c r="E96" s="24" t="str">
        <f>IF($H96=7,Inscrição!D100,"")</f>
        <v/>
      </c>
      <c r="F96" s="24" t="str">
        <f>IF($H96=7,Inscrição!G100,"")</f>
        <v/>
      </c>
      <c r="G96" s="24" t="str">
        <f>IF($H96=7,Inscrição!J100,"")</f>
        <v/>
      </c>
      <c r="H96" s="24">
        <f>Inscrição!K100</f>
        <v>6</v>
      </c>
      <c r="I96" s="24"/>
    </row>
    <row r="97" spans="2:9" x14ac:dyDescent="0.25">
      <c r="B97" s="24" t="str">
        <f>IF($H97=7,Inscrição!B101,"")</f>
        <v/>
      </c>
      <c r="C97" s="46" t="str">
        <f>IF($H97=7,Inscrição!C101,"")</f>
        <v/>
      </c>
      <c r="D97" s="24" t="str">
        <f>IF($H97=7,Inscrição!F101,"")</f>
        <v/>
      </c>
      <c r="E97" s="24" t="str">
        <f>IF($H97=7,Inscrição!D101,"")</f>
        <v/>
      </c>
      <c r="F97" s="24" t="str">
        <f>IF($H97=7,Inscrição!G101,"")</f>
        <v/>
      </c>
      <c r="G97" s="24" t="str">
        <f>IF($H97=7,Inscrição!J101,"")</f>
        <v/>
      </c>
      <c r="H97" s="24">
        <f>Inscrição!K101</f>
        <v>6</v>
      </c>
      <c r="I97" s="24"/>
    </row>
    <row r="98" spans="2:9" x14ac:dyDescent="0.25">
      <c r="B98" s="24" t="str">
        <f>IF($H98=7,Inscrição!B102,"")</f>
        <v/>
      </c>
      <c r="C98" s="46" t="str">
        <f>IF($H98=7,Inscrição!C102,"")</f>
        <v/>
      </c>
      <c r="D98" s="24" t="str">
        <f>IF($H98=7,Inscrição!F102,"")</f>
        <v/>
      </c>
      <c r="E98" s="24" t="str">
        <f>IF($H98=7,Inscrição!D102,"")</f>
        <v/>
      </c>
      <c r="F98" s="24" t="str">
        <f>IF($H98=7,Inscrição!G102,"")</f>
        <v/>
      </c>
      <c r="G98" s="24" t="str">
        <f>IF($H98=7,Inscrição!J102,"")</f>
        <v/>
      </c>
      <c r="H98" s="24">
        <f>Inscrição!K102</f>
        <v>6</v>
      </c>
      <c r="I98" s="24"/>
    </row>
    <row r="99" spans="2:9" x14ac:dyDescent="0.25">
      <c r="B99" s="24" t="str">
        <f>IF($H99=7,Inscrição!B103,"")</f>
        <v/>
      </c>
      <c r="C99" s="46" t="str">
        <f>IF($H99=7,Inscrição!C103,"")</f>
        <v/>
      </c>
      <c r="D99" s="24" t="str">
        <f>IF($H99=7,Inscrição!F103,"")</f>
        <v/>
      </c>
      <c r="E99" s="24" t="str">
        <f>IF($H99=7,Inscrição!D103,"")</f>
        <v/>
      </c>
      <c r="F99" s="24" t="str">
        <f>IF($H99=7,Inscrição!G103,"")</f>
        <v/>
      </c>
      <c r="G99" s="24" t="str">
        <f>IF($H99=7,Inscrição!J103,"")</f>
        <v/>
      </c>
      <c r="H99" s="24">
        <f>Inscrição!K103</f>
        <v>6</v>
      </c>
      <c r="I99" s="24"/>
    </row>
    <row r="100" spans="2:9" x14ac:dyDescent="0.25">
      <c r="B100" s="24" t="str">
        <f>IF($H100=7,Inscrição!B104,"")</f>
        <v/>
      </c>
      <c r="C100" s="46" t="str">
        <f>IF($H100=7,Inscrição!C104,"")</f>
        <v/>
      </c>
      <c r="D100" s="24" t="str">
        <f>IF($H100=7,Inscrição!F104,"")</f>
        <v/>
      </c>
      <c r="E100" s="24" t="str">
        <f>IF($H100=7,Inscrição!D104,"")</f>
        <v/>
      </c>
      <c r="F100" s="24" t="str">
        <f>IF($H100=7,Inscrição!G104,"")</f>
        <v/>
      </c>
      <c r="G100" s="24" t="str">
        <f>IF($H100=7,Inscrição!J104,"")</f>
        <v/>
      </c>
      <c r="H100" s="24">
        <f>Inscrição!K104</f>
        <v>6</v>
      </c>
      <c r="I100" s="24"/>
    </row>
    <row r="101" spans="2:9" x14ac:dyDescent="0.25">
      <c r="B101" s="24" t="str">
        <f>IF($H101=7,Inscrição!B105,"")</f>
        <v/>
      </c>
      <c r="C101" s="46" t="str">
        <f>IF($H101=7,Inscrição!C105,"")</f>
        <v/>
      </c>
      <c r="D101" s="24" t="str">
        <f>IF($H101=7,Inscrição!F105,"")</f>
        <v/>
      </c>
      <c r="E101" s="24" t="str">
        <f>IF($H101=7,Inscrição!D105,"")</f>
        <v/>
      </c>
      <c r="F101" s="24" t="str">
        <f>IF($H101=7,Inscrição!G105,"")</f>
        <v/>
      </c>
      <c r="G101" s="24" t="str">
        <f>IF($H101=7,Inscrição!J105,"")</f>
        <v/>
      </c>
      <c r="H101" s="24">
        <f>Inscrição!K105</f>
        <v>6</v>
      </c>
      <c r="I101" s="24"/>
    </row>
    <row r="102" spans="2:9" x14ac:dyDescent="0.25">
      <c r="B102" s="24" t="str">
        <f>IF($H102=7,Inscrição!B106,"")</f>
        <v/>
      </c>
      <c r="C102" s="46" t="str">
        <f>IF($H102=7,Inscrição!C106,"")</f>
        <v/>
      </c>
      <c r="D102" s="24" t="str">
        <f>IF($H102=7,Inscrição!F106,"")</f>
        <v/>
      </c>
      <c r="E102" s="24" t="str">
        <f>IF($H102=7,Inscrição!D106,"")</f>
        <v/>
      </c>
      <c r="F102" s="24" t="str">
        <f>IF($H102=7,Inscrição!G106,"")</f>
        <v/>
      </c>
      <c r="G102" s="24" t="str">
        <f>IF($H102=7,Inscrição!J106,"")</f>
        <v/>
      </c>
      <c r="H102" s="24">
        <f>Inscrição!K106</f>
        <v>6</v>
      </c>
      <c r="I102" s="24"/>
    </row>
    <row r="103" spans="2:9" x14ac:dyDescent="0.25">
      <c r="B103" s="24" t="str">
        <f>IF($H103=7,Inscrição!B107,"")</f>
        <v/>
      </c>
      <c r="C103" s="46" t="str">
        <f>IF($H103=7,Inscrição!C107,"")</f>
        <v/>
      </c>
      <c r="D103" s="24" t="str">
        <f>IF($H103=7,Inscrição!F107,"")</f>
        <v/>
      </c>
      <c r="E103" s="24" t="str">
        <f>IF($H103=7,Inscrição!D107,"")</f>
        <v/>
      </c>
      <c r="F103" s="24" t="str">
        <f>IF($H103=7,Inscrição!G107,"")</f>
        <v/>
      </c>
      <c r="G103" s="24" t="str">
        <f>IF($H103=7,Inscrição!J107,"")</f>
        <v/>
      </c>
      <c r="H103" s="24">
        <f>Inscrição!K107</f>
        <v>6</v>
      </c>
      <c r="I103" s="24"/>
    </row>
    <row r="104" spans="2:9" x14ac:dyDescent="0.25">
      <c r="B104" s="24" t="str">
        <f>IF($H104=7,Inscrição!B108,"")</f>
        <v/>
      </c>
      <c r="C104" s="46" t="str">
        <f>IF($H104=7,Inscrição!C108,"")</f>
        <v/>
      </c>
      <c r="D104" s="24" t="str">
        <f>IF($H104=7,Inscrição!F108,"")</f>
        <v/>
      </c>
      <c r="E104" s="24" t="str">
        <f>IF($H104=7,Inscrição!D108,"")</f>
        <v/>
      </c>
      <c r="F104" s="24" t="str">
        <f>IF($H104=7,Inscrição!G108,"")</f>
        <v/>
      </c>
      <c r="G104" s="24" t="str">
        <f>IF($H104=7,Inscrição!J108,"")</f>
        <v/>
      </c>
      <c r="H104" s="24">
        <f>Inscrição!K108</f>
        <v>6</v>
      </c>
      <c r="I104" s="24"/>
    </row>
    <row r="105" spans="2:9" x14ac:dyDescent="0.25">
      <c r="B105" s="24" t="str">
        <f>IF($H105=7,Inscrição!B109,"")</f>
        <v/>
      </c>
      <c r="C105" s="46" t="str">
        <f>IF($H105=7,Inscrição!C109,"")</f>
        <v/>
      </c>
      <c r="D105" s="24" t="str">
        <f>IF($H105=7,Inscrição!F109,"")</f>
        <v/>
      </c>
      <c r="E105" s="24" t="str">
        <f>IF($H105=7,Inscrição!D109,"")</f>
        <v/>
      </c>
      <c r="F105" s="24" t="str">
        <f>IF($H105=7,Inscrição!G109,"")</f>
        <v/>
      </c>
      <c r="G105" s="24" t="str">
        <f>IF($H105=7,Inscrição!J109,"")</f>
        <v/>
      </c>
      <c r="H105" s="24">
        <f>Inscrição!K109</f>
        <v>6</v>
      </c>
      <c r="I105" s="24"/>
    </row>
    <row r="106" spans="2:9" x14ac:dyDescent="0.25">
      <c r="B106" s="24" t="str">
        <f>IF($H106=7,Inscrição!B110,"")</f>
        <v/>
      </c>
      <c r="C106" s="46" t="str">
        <f>IF($H106=7,Inscrição!C110,"")</f>
        <v/>
      </c>
      <c r="D106" s="24" t="str">
        <f>IF($H106=7,Inscrição!F110,"")</f>
        <v/>
      </c>
      <c r="E106" s="24" t="str">
        <f>IF($H106=7,Inscrição!D110,"")</f>
        <v/>
      </c>
      <c r="F106" s="24" t="str">
        <f>IF($H106=7,Inscrição!G110,"")</f>
        <v/>
      </c>
      <c r="G106" s="24" t="str">
        <f>IF($H106=7,Inscrição!J110,"")</f>
        <v/>
      </c>
      <c r="H106" s="24">
        <f>Inscrição!K110</f>
        <v>6</v>
      </c>
    </row>
    <row r="107" spans="2:9" x14ac:dyDescent="0.25">
      <c r="B107" s="24" t="str">
        <f>IF($H107=7,Inscrição!B111,"")</f>
        <v/>
      </c>
      <c r="C107" s="46" t="str">
        <f>IF($H107=7,Inscrição!C111,"")</f>
        <v/>
      </c>
      <c r="D107" s="24" t="str">
        <f>IF($H107=7,Inscrição!F111,"")</f>
        <v/>
      </c>
      <c r="E107" s="24" t="str">
        <f>IF($H107=7,Inscrição!D111,"")</f>
        <v/>
      </c>
      <c r="F107" s="24" t="str">
        <f>IF($H107=7,Inscrição!G111,"")</f>
        <v/>
      </c>
      <c r="G107" s="24" t="str">
        <f>IF($H107=7,Inscrição!J111,"")</f>
        <v/>
      </c>
      <c r="H107" s="24">
        <f>Inscrição!K111</f>
        <v>6</v>
      </c>
    </row>
    <row r="108" spans="2:9" x14ac:dyDescent="0.25">
      <c r="B108" s="24"/>
      <c r="C108" s="46"/>
      <c r="D108" s="24"/>
      <c r="E108" s="24"/>
      <c r="F108" s="24"/>
      <c r="G108" s="24"/>
      <c r="H108" s="24"/>
    </row>
    <row r="109" spans="2:9" x14ac:dyDescent="0.25">
      <c r="B109" s="24"/>
      <c r="C109" s="47"/>
      <c r="D109" s="24"/>
      <c r="E109" s="24"/>
      <c r="F109" s="24"/>
      <c r="G109" s="24"/>
      <c r="H109" s="24"/>
    </row>
    <row r="110" spans="2:9" x14ac:dyDescent="0.25">
      <c r="B110" s="24">
        <v>0</v>
      </c>
      <c r="C110" s="47"/>
      <c r="D110" s="24"/>
      <c r="E110" s="24"/>
      <c r="F110" s="24"/>
      <c r="G110" s="24"/>
      <c r="H110" s="24"/>
    </row>
    <row r="111" spans="2:9" x14ac:dyDescent="0.25">
      <c r="B111" s="24"/>
      <c r="C111" s="47"/>
      <c r="D111" s="24"/>
      <c r="E111" s="24"/>
      <c r="F111" s="24"/>
      <c r="G111" s="24"/>
      <c r="H111" s="24"/>
    </row>
    <row r="112" spans="2:9" x14ac:dyDescent="0.25">
      <c r="B112" s="24"/>
      <c r="C112" s="47"/>
      <c r="D112" s="24"/>
      <c r="E112" s="24"/>
      <c r="F112" s="24"/>
      <c r="G112" s="24"/>
      <c r="H112" s="24"/>
    </row>
  </sheetData>
  <sheetProtection algorithmName="SHA-512" hashValue="Dfuv/TqBpiFq3qY4XWsPq6BA9jlUxRgR+DKYKB44VMoL7cH6gyZ2GFnS+JWHTzfdC2pJi58za5t+SmsDkcyJBA==" saltValue="8/il8jZvY09o+DIcS5qGBQ==" spinCount="100000" sheet="1" objects="1" scenarios="1"/>
  <mergeCells count="37">
    <mergeCell ref="M28:M29"/>
    <mergeCell ref="W16:W17"/>
    <mergeCell ref="W18:W19"/>
    <mergeCell ref="W20:W21"/>
    <mergeCell ref="W22:W23"/>
    <mergeCell ref="W24:W25"/>
    <mergeCell ref="W26:W27"/>
    <mergeCell ref="W28:W29"/>
    <mergeCell ref="J38:J39"/>
    <mergeCell ref="M14:M15"/>
    <mergeCell ref="W14:W15"/>
    <mergeCell ref="R13:V13"/>
    <mergeCell ref="M16:M17"/>
    <mergeCell ref="M18:M19"/>
    <mergeCell ref="M20:M21"/>
    <mergeCell ref="M22:M23"/>
    <mergeCell ref="M24:M25"/>
    <mergeCell ref="M26:M27"/>
    <mergeCell ref="J26:J27"/>
    <mergeCell ref="J28:J29"/>
    <mergeCell ref="J30:J31"/>
    <mergeCell ref="J32:J33"/>
    <mergeCell ref="J34:J35"/>
    <mergeCell ref="J36:J37"/>
    <mergeCell ref="J24:J25"/>
    <mergeCell ref="B6:G6"/>
    <mergeCell ref="J6:W6"/>
    <mergeCell ref="J7:W7"/>
    <mergeCell ref="AA7:AA11"/>
    <mergeCell ref="J8:W10"/>
    <mergeCell ref="J11:W12"/>
    <mergeCell ref="X11:X12"/>
    <mergeCell ref="J14:J15"/>
    <mergeCell ref="J16:J17"/>
    <mergeCell ref="J18:J19"/>
    <mergeCell ref="J20:J21"/>
    <mergeCell ref="J22:J23"/>
  </mergeCells>
  <conditionalFormatting sqref="B8:G112">
    <cfRule type="expression" dxfId="29" priority="15">
      <formula>$H8=7</formula>
    </cfRule>
  </conditionalFormatting>
  <conditionalFormatting sqref="R14:R39">
    <cfRule type="expression" dxfId="28" priority="3">
      <formula>$AL14=1</formula>
    </cfRule>
    <cfRule type="expression" dxfId="27" priority="10">
      <formula>$AK14=1</formula>
    </cfRule>
    <cfRule type="expression" dxfId="26" priority="11">
      <formula>$AE14=1</formula>
    </cfRule>
    <cfRule type="expression" dxfId="25" priority="12">
      <formula>$AD14=1</formula>
    </cfRule>
    <cfRule type="expression" dxfId="24" priority="13">
      <formula>$AC14=1</formula>
    </cfRule>
    <cfRule type="expression" dxfId="23" priority="14">
      <formula>$AB14=1</formula>
    </cfRule>
  </conditionalFormatting>
  <conditionalFormatting sqref="V14:V39">
    <cfRule type="expression" dxfId="22" priority="2">
      <formula>$AK14=1</formula>
    </cfRule>
    <cfRule type="expression" dxfId="21" priority="5">
      <formula>$AJ14=1</formula>
    </cfRule>
    <cfRule type="expression" dxfId="20" priority="6">
      <formula>$AI14=1</formula>
    </cfRule>
    <cfRule type="expression" dxfId="19" priority="7">
      <formula>$AH14=1</formula>
    </cfRule>
    <cfRule type="expression" dxfId="18" priority="8">
      <formula>$AG14=1</formula>
    </cfRule>
    <cfRule type="expression" dxfId="17" priority="9">
      <formula>$AM14=1</formula>
    </cfRule>
  </conditionalFormatting>
  <conditionalFormatting sqref="J11:W12">
    <cfRule type="expression" dxfId="16" priority="4">
      <formula>$X11&lt;&gt;0</formula>
    </cfRule>
  </conditionalFormatting>
  <conditionalFormatting sqref="M14:M29">
    <cfRule type="expression" dxfId="15" priority="1">
      <formula>$AK14=1</formula>
    </cfRule>
  </conditionalFormatting>
  <hyperlinks>
    <hyperlink ref="AA7" location="Menu!A1" display="Menu" xr:uid="{8EE85E70-C6F9-420D-9B53-82E68A335E5D}"/>
  </hyperlinks>
  <pageMargins left="7.874015748031496E-2" right="7.874015748031496E-2" top="7.874015748031496E-2" bottom="7.874015748031496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Menu</vt:lpstr>
      <vt:lpstr>Inscrição</vt:lpstr>
      <vt:lpstr>Dados</vt:lpstr>
      <vt:lpstr>Salvamento com Pranchão </vt:lpstr>
      <vt:lpstr>Salvamento com Tubo de Resgate</vt:lpstr>
      <vt:lpstr>50m Carregando o Manequim</vt:lpstr>
      <vt:lpstr>100m Carregando o Manequim</vt:lpstr>
      <vt:lpstr>Corrida à Nadadeira</vt:lpstr>
      <vt:lpstr>4x25m Carregando o Manequim</vt:lpstr>
      <vt:lpstr>4x50m Medley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Alecsander Dornelas</dc:creator>
  <cp:lastModifiedBy>Tairo Sperling Santana</cp:lastModifiedBy>
  <cp:lastPrinted>2018-08-16T03:23:05Z</cp:lastPrinted>
  <dcterms:created xsi:type="dcterms:W3CDTF">2018-04-11T00:07:28Z</dcterms:created>
  <dcterms:modified xsi:type="dcterms:W3CDTF">2022-10-05T12:33:45Z</dcterms:modified>
</cp:coreProperties>
</file>